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360" windowHeight="8340" tabRatio="648" activeTab="0"/>
  </bookViews>
  <sheets>
    <sheet name="Introduction" sheetId="1" r:id="rId1"/>
    <sheet name="Français CM2" sheetId="2" r:id="rId2"/>
    <sheet name="Profil classe" sheetId="3" r:id="rId3"/>
    <sheet name="Profil élève" sheetId="4" r:id="rId4"/>
  </sheets>
  <externalReferences>
    <externalReference r:id="rId7"/>
  </externalReferences>
  <definedNames>
    <definedName name="ATEK">'Profil élève'!$C$19</definedName>
    <definedName name="ATEK_1" localSheetId="0">'Introduction'!#REF!</definedName>
    <definedName name="ATEK_1">#REF!</definedName>
    <definedName name="ATEK_6" localSheetId="0">#REF!</definedName>
    <definedName name="ATEK_6">#REF!</definedName>
    <definedName name="ATEK_7" localSheetId="0">#REF!</definedName>
    <definedName name="ATEK_7">#REF!</definedName>
    <definedName name="ATEK_71" localSheetId="0">#REF!</definedName>
    <definedName name="ATEK_71">#REF!</definedName>
    <definedName name="BANCEL">'Profil élève'!$C$20</definedName>
    <definedName name="BANCEL_1" localSheetId="0">'Introduction'!#REF!</definedName>
    <definedName name="BANCEL_1">#REF!</definedName>
    <definedName name="BANCEL_6" localSheetId="0">#REF!</definedName>
    <definedName name="BANCEL_6">#REF!</definedName>
    <definedName name="BANCEL_7" localSheetId="0">#REF!</definedName>
    <definedName name="BANCEL_7">#REF!</definedName>
    <definedName name="BANCEL_71" localSheetId="0">#REF!</definedName>
    <definedName name="BANCEL_71">#REF!</definedName>
    <definedName name="BENIHYA">'Profil élève'!$C$21</definedName>
    <definedName name="BENIHYA_1" localSheetId="0">'Introduction'!#REF!</definedName>
    <definedName name="BENIHYA_1">#REF!</definedName>
    <definedName name="BENIHYA_6" localSheetId="0">#REF!</definedName>
    <definedName name="BENIHYA_6">#REF!</definedName>
    <definedName name="BENIHYA_7" localSheetId="0">#REF!</definedName>
    <definedName name="BENIHYA_7">#REF!</definedName>
    <definedName name="BENIHYA_71" localSheetId="0">#REF!</definedName>
    <definedName name="BENIHYA_71">#REF!</definedName>
    <definedName name="BISEN">'Profil élève'!$C$22</definedName>
    <definedName name="BISEN_1" localSheetId="0">'Introduction'!#REF!</definedName>
    <definedName name="BISEN_1">#REF!</definedName>
    <definedName name="BISEN_6" localSheetId="0">#REF!</definedName>
    <definedName name="BISEN_6">#REF!</definedName>
    <definedName name="BISEN_7" localSheetId="0">#REF!</definedName>
    <definedName name="BISEN_7">#REF!</definedName>
    <definedName name="BISEN_71" localSheetId="0">#REF!</definedName>
    <definedName name="BISEN_71">#REF!</definedName>
    <definedName name="BRECHET">'Profil élève'!$C$23</definedName>
    <definedName name="BRECHET_1" localSheetId="0">'Introduction'!#REF!</definedName>
    <definedName name="BRECHET_1">#REF!</definedName>
    <definedName name="BRECHET_6" localSheetId="0">#REF!</definedName>
    <definedName name="BRECHET_6">#REF!</definedName>
    <definedName name="BRECHET_7" localSheetId="0">#REF!</definedName>
    <definedName name="BRECHET_7">#REF!</definedName>
    <definedName name="BRECHET_71" localSheetId="0">#REF!</definedName>
    <definedName name="BRECHET_71">#REF!</definedName>
    <definedName name="BRUN">'Profil élève'!$C$24</definedName>
    <definedName name="BRUN_1" localSheetId="0">'Introduction'!#REF!</definedName>
    <definedName name="BRUN_1">#REF!</definedName>
    <definedName name="BRUN_6" localSheetId="0">#REF!</definedName>
    <definedName name="BRUN_6">#REF!</definedName>
    <definedName name="BRUN_7" localSheetId="0">#REF!</definedName>
    <definedName name="BRUN_7">#REF!</definedName>
    <definedName name="BRUN_71" localSheetId="0">#REF!</definedName>
    <definedName name="BRUN_71">#REF!</definedName>
    <definedName name="CAMPETTI">'Profil élève'!$C$25</definedName>
    <definedName name="CAMPETTI_1" localSheetId="0">'Introduction'!#REF!</definedName>
    <definedName name="CAMPETTI_1">#REF!</definedName>
    <definedName name="CAMPETTI_6" localSheetId="0">#REF!</definedName>
    <definedName name="CAMPETTI_6">#REF!</definedName>
    <definedName name="CAMPETTI_7" localSheetId="0">#REF!</definedName>
    <definedName name="CAMPETTI_7">#REF!</definedName>
    <definedName name="CAMPETTI_71" localSheetId="0">#REF!</definedName>
    <definedName name="CAMPETTI_71">#REF!</definedName>
    <definedName name="DIFATTA">'Profil élève'!$C$26</definedName>
    <definedName name="DIFATTA_1" localSheetId="0">'Introduction'!#REF!</definedName>
    <definedName name="DIFATTA_1">#REF!</definedName>
    <definedName name="DIFATTA_6" localSheetId="0">#REF!</definedName>
    <definedName name="DIFATTA_6">#REF!</definedName>
    <definedName name="DIFATTA_7" localSheetId="0">#REF!</definedName>
    <definedName name="DIFATTA_7">#REF!</definedName>
    <definedName name="DIFATTA_71" localSheetId="0">#REF!</definedName>
    <definedName name="DIFATTA_71">#REF!</definedName>
    <definedName name="EDNOUSSI">'Profil élève'!$C$27</definedName>
    <definedName name="EDNOUSSI_1" localSheetId="0">'Introduction'!#REF!</definedName>
    <definedName name="EDNOUSSI_1">#REF!</definedName>
    <definedName name="EDNOUSSI_6" localSheetId="0">#REF!</definedName>
    <definedName name="EDNOUSSI_6">#REF!</definedName>
    <definedName name="EDNOUSSI_7" localSheetId="0">#REF!</definedName>
    <definedName name="EDNOUSSI_7">#REF!</definedName>
    <definedName name="EDNOUSSI_71" localSheetId="0">#REF!</definedName>
    <definedName name="EDNOUSSI_71">#REF!</definedName>
    <definedName name="Excel_BuiltIn__FilterDatabase_1" localSheetId="0">'Introduction'!#REF!</definedName>
    <definedName name="Excel_BuiltIn__FilterDatabase_1">#REF!</definedName>
    <definedName name="Excel_BuiltIn__FilterDatabase_2">#REF!</definedName>
    <definedName name="Excel_BuiltIn__FilterDatabase_3">'Français CM2'!$A$5:$A$35</definedName>
    <definedName name="Excel_BuiltIn__FilterDatabase_4">#REF!</definedName>
    <definedName name="Excel_BuiltIn__FilterDatabase_5">'Profil classe'!$A$6:$A$36</definedName>
    <definedName name="Excel_BuiltIn__FilterDatabase_6">'Profil élève'!$A$18:$A$48</definedName>
    <definedName name="Excel_BuiltIn__FilterDatabase_6_6" localSheetId="0">#REF!</definedName>
    <definedName name="Excel_BuiltIn__FilterDatabase_6_6">#REF!</definedName>
    <definedName name="Excel_BuiltIn__FilterDatabase_6_7" localSheetId="0">#REF!</definedName>
    <definedName name="Excel_BuiltIn__FilterDatabase_6_7">#REF!</definedName>
    <definedName name="Excel_BuiltIn__FilterDatabase_7" localSheetId="0">#REF!</definedName>
    <definedName name="Excel_BuiltIn__FilterDatabase_7">#REF!</definedName>
    <definedName name="FREBOURG">'Profil élève'!$C$28</definedName>
    <definedName name="FREBOURG_1" localSheetId="0">'Introduction'!#REF!</definedName>
    <definedName name="FREBOURG_1">#REF!</definedName>
    <definedName name="FREBOURG_6" localSheetId="0">#REF!</definedName>
    <definedName name="FREBOURG_6">#REF!</definedName>
    <definedName name="FREBOURG_7" localSheetId="0">#REF!</definedName>
    <definedName name="FREBOURG_7">#REF!</definedName>
    <definedName name="FREBOURG_71" localSheetId="0">#REF!</definedName>
    <definedName name="FREBOURG_71">#REF!</definedName>
    <definedName name="GASPASD">'Profil élève'!$C$29</definedName>
    <definedName name="GASPASD_1" localSheetId="0">'Introduction'!#REF!</definedName>
    <definedName name="GASPASD_1">#REF!</definedName>
    <definedName name="GASPASD_6" localSheetId="0">#REF!</definedName>
    <definedName name="GASPASD_6">#REF!</definedName>
    <definedName name="GASPASD_7" localSheetId="0">#REF!</definedName>
    <definedName name="GASPASD_7">#REF!</definedName>
    <definedName name="GASPASD_71" localSheetId="0">#REF!</definedName>
    <definedName name="GASPASD_71">#REF!</definedName>
    <definedName name="LIOZON">'Profil élève'!$C$40</definedName>
    <definedName name="LIOZON_1" localSheetId="0">'Introduction'!#REF!</definedName>
    <definedName name="LIOZON_1">#REF!</definedName>
    <definedName name="LIOZON_6" localSheetId="0">#REF!</definedName>
    <definedName name="LIOZON_6">#REF!</definedName>
    <definedName name="LIOZON_7" localSheetId="0">#REF!</definedName>
    <definedName name="LIOZON_7">#REF!</definedName>
    <definedName name="LIOZON_71" localSheetId="0">#REF!</definedName>
    <definedName name="LIOZON_71">#REF!</definedName>
    <definedName name="Liste">'Profil élève'!$B$19:$C$48</definedName>
    <definedName name="Liste_1" localSheetId="0">'Introduction'!#REF!</definedName>
    <definedName name="Liste_1">#REF!</definedName>
    <definedName name="Liste_6" localSheetId="0">#REF!</definedName>
    <definedName name="Liste_6">#REF!</definedName>
    <definedName name="Liste_7" localSheetId="0">#REF!</definedName>
    <definedName name="Liste_7">#REF!</definedName>
    <definedName name="Liste_71" localSheetId="0">#REF!</definedName>
    <definedName name="Liste_71">#REF!</definedName>
    <definedName name="Liste_NOMS" localSheetId="0">'[1]Profil élève'!#REF!</definedName>
    <definedName name="Liste_NOMS">'Profil élève'!#REF!</definedName>
    <definedName name="Liste_NOMS_1" localSheetId="0">'Introduction'!#REF!</definedName>
    <definedName name="Liste_NOMS_1">#REF!</definedName>
    <definedName name="Liste_NOMS_6" localSheetId="0">#REF!</definedName>
    <definedName name="Liste_NOMS_6">#REF!</definedName>
    <definedName name="Liste_NOMS_7" localSheetId="0">#REF!</definedName>
    <definedName name="Liste_NOMS_7">#REF!</definedName>
    <definedName name="Liste_NOMS_71" localSheetId="0">#REF!</definedName>
    <definedName name="Liste_NOMS_71">#REF!</definedName>
    <definedName name="MALAGOUEN">'Profil élève'!$C$30</definedName>
    <definedName name="MALAGOUEN_1" localSheetId="0">'Introduction'!#REF!</definedName>
    <definedName name="MALAGOUEN_1">#REF!</definedName>
    <definedName name="MALAGOUEN_6" localSheetId="0">#REF!</definedName>
    <definedName name="MALAGOUEN_6">#REF!</definedName>
    <definedName name="MALAGOUEN_7" localSheetId="0">#REF!</definedName>
    <definedName name="MALAGOUEN_7">#REF!</definedName>
    <definedName name="MALAGOUEN_71" localSheetId="0">#REF!</definedName>
    <definedName name="MALAGOUEN_71">#REF!</definedName>
    <definedName name="MAZIN">'Profil élève'!$C$31</definedName>
    <definedName name="MAZIN_1" localSheetId="0">'Introduction'!#REF!</definedName>
    <definedName name="MAZIN_1">#REF!</definedName>
    <definedName name="MAZIN_6" localSheetId="0">#REF!</definedName>
    <definedName name="MAZIN_6">#REF!</definedName>
    <definedName name="MAZIN_7" localSheetId="0">#REF!</definedName>
    <definedName name="MAZIN_7">#REF!</definedName>
    <definedName name="MAZIN_71" localSheetId="0">#REF!</definedName>
    <definedName name="MAZIN_71">#REF!</definedName>
    <definedName name="MIGLIORE">'Profil élève'!$C$32</definedName>
    <definedName name="MIGLIORE_1" localSheetId="0">'Introduction'!#REF!</definedName>
    <definedName name="MIGLIORE_1">#REF!</definedName>
    <definedName name="MIGLIORE_6" localSheetId="0">#REF!</definedName>
    <definedName name="MIGLIORE_6">#REF!</definedName>
    <definedName name="MIGLIORE_7" localSheetId="0">#REF!</definedName>
    <definedName name="MIGLIORE_7">#REF!</definedName>
    <definedName name="MIGLIORE_71" localSheetId="0">#REF!</definedName>
    <definedName name="MIGLIORE_71">#REF!</definedName>
    <definedName name="MOULIN">'Profil élève'!$C$33</definedName>
    <definedName name="MOULIN_1" localSheetId="0">'Introduction'!#REF!</definedName>
    <definedName name="MOULIN_1">#REF!</definedName>
    <definedName name="MOULIN_6" localSheetId="0">#REF!</definedName>
    <definedName name="MOULIN_6">#REF!</definedName>
    <definedName name="MOULIN_7" localSheetId="0">#REF!</definedName>
    <definedName name="MOULIN_7">#REF!</definedName>
    <definedName name="MOULIN_71" localSheetId="0">#REF!</definedName>
    <definedName name="MOULIN_71">#REF!</definedName>
    <definedName name="NOM">'Profil élève'!$B$19:$B$48</definedName>
    <definedName name="NOM_1" localSheetId="0">'Introduction'!#REF!</definedName>
    <definedName name="NOM_1">#REF!</definedName>
    <definedName name="NOM_6" localSheetId="0">#REF!</definedName>
    <definedName name="NOM_6">#REF!</definedName>
    <definedName name="NOM_7" localSheetId="0">#REF!</definedName>
    <definedName name="NOM_7">#REF!</definedName>
    <definedName name="NOM_71" localSheetId="0">#REF!</definedName>
    <definedName name="NOM_71">#REF!</definedName>
    <definedName name="PARDUZZY">'Profil élève'!$C$34</definedName>
    <definedName name="PARDUZZY_1" localSheetId="0">'Introduction'!#REF!</definedName>
    <definedName name="PARDUZZY_1">#REF!</definedName>
    <definedName name="PARDUZZY_6" localSheetId="0">#REF!</definedName>
    <definedName name="PARDUZZY_6">#REF!</definedName>
    <definedName name="PARDUZZY_7" localSheetId="0">#REF!</definedName>
    <definedName name="PARDUZZY_7">#REF!</definedName>
    <definedName name="PARDUZZY_71" localSheetId="0">#REF!</definedName>
    <definedName name="PARDUZZY_71">#REF!</definedName>
    <definedName name="REGGIO">'Profil élève'!$C$35</definedName>
    <definedName name="REGGIO_1" localSheetId="0">'Introduction'!#REF!</definedName>
    <definedName name="REGGIO_1">#REF!</definedName>
    <definedName name="REGGIO_6" localSheetId="0">#REF!</definedName>
    <definedName name="REGGIO_6">#REF!</definedName>
    <definedName name="REGGIO_7" localSheetId="0">#REF!</definedName>
    <definedName name="REGGIO_7">#REF!</definedName>
    <definedName name="REGGIO_71" localSheetId="0">#REF!</definedName>
    <definedName name="REGGIO_71">#REF!</definedName>
    <definedName name="RIGAL">'Profil élève'!$C$36</definedName>
    <definedName name="RIGAL_1" localSheetId="0">'Introduction'!#REF!</definedName>
    <definedName name="RIGAL_1">#REF!</definedName>
    <definedName name="RIGAL_6" localSheetId="0">#REF!</definedName>
    <definedName name="RIGAL_6">#REF!</definedName>
    <definedName name="RIGAL_7" localSheetId="0">#REF!</definedName>
    <definedName name="RIGAL_7">#REF!</definedName>
    <definedName name="RIGAL_71" localSheetId="0">#REF!</definedName>
    <definedName name="RIGAL_71">#REF!</definedName>
    <definedName name="TABBI">'Profil élève'!$C$37</definedName>
    <definedName name="TABBI_1" localSheetId="0">'Introduction'!#REF!</definedName>
    <definedName name="TABBI_1">#REF!</definedName>
    <definedName name="TABBI_6" localSheetId="0">#REF!</definedName>
    <definedName name="TABBI_6">#REF!</definedName>
    <definedName name="TABBI_7" localSheetId="0">#REF!</definedName>
    <definedName name="TABBI_7">#REF!</definedName>
    <definedName name="TABBI_71" localSheetId="0">#REF!</definedName>
    <definedName name="TABBI_71">#REF!</definedName>
    <definedName name="TRAN">'Profil élève'!$C$38</definedName>
    <definedName name="TRAN_1" localSheetId="0">'Introduction'!#REF!</definedName>
    <definedName name="TRAN_1">#REF!</definedName>
    <definedName name="TRAN_6" localSheetId="0">#REF!</definedName>
    <definedName name="TRAN_6">#REF!</definedName>
    <definedName name="TRAN_7" localSheetId="0">#REF!</definedName>
    <definedName name="TRAN_7">#REF!</definedName>
    <definedName name="TRAN_71" localSheetId="0">#REF!</definedName>
    <definedName name="TRAN_71">#REF!</definedName>
    <definedName name="VASSEUR">'Profil élève'!$C$39</definedName>
    <definedName name="VASSEUR_1" localSheetId="0">'Introduction'!#REF!</definedName>
    <definedName name="VASSEUR_1">#REF!</definedName>
    <definedName name="VASSEUR_6" localSheetId="0">#REF!</definedName>
    <definedName name="VASSEUR_6">#REF!</definedName>
    <definedName name="VASSEUR_7" localSheetId="0">#REF!</definedName>
    <definedName name="VASSEUR_7">#REF!</definedName>
    <definedName name="VASSEUR_71" localSheetId="0">#REF!</definedName>
    <definedName name="VASSEUR_71">#REF!</definedName>
    <definedName name="_xlnm.Print_Area" localSheetId="1">'Français CM2'!$A$1:$BU$86</definedName>
  </definedNames>
  <calcPr fullCalcOnLoad="1"/>
</workbook>
</file>

<file path=xl/comments2.xml><?xml version="1.0" encoding="utf-8"?>
<comments xmlns="http://schemas.openxmlformats.org/spreadsheetml/2006/main">
  <authors>
    <author/>
  </authors>
  <commentList>
    <comment ref="AW2" authorId="0">
      <text>
        <r>
          <rPr>
            <sz val="14"/>
            <color indexed="8"/>
            <rFont val="Times New Roman"/>
            <family val="1"/>
          </rPr>
          <t xml:space="preserve">Le numéro RNE de l'école doit </t>
        </r>
        <r>
          <rPr>
            <u val="single"/>
            <sz val="14"/>
            <color indexed="8"/>
            <rFont val="Times New Roman"/>
            <family val="1"/>
          </rPr>
          <t>nécessairement</t>
        </r>
        <r>
          <rPr>
            <sz val="14"/>
            <color indexed="8"/>
            <rFont val="Times New Roman"/>
            <family val="1"/>
          </rPr>
          <t xml:space="preserve"> :
- comporter 7 chiffres (dont les 3 premiers sont 013)
- une lettre majuscule
- ne contenir aucun espace.
</t>
        </r>
        <r>
          <rPr>
            <i/>
            <sz val="14"/>
            <color indexed="63"/>
            <rFont val="Times New Roman"/>
            <family val="1"/>
          </rPr>
          <t>Exemple</t>
        </r>
        <r>
          <rPr>
            <sz val="14"/>
            <color indexed="8"/>
            <rFont val="Times New Roman"/>
            <family val="1"/>
          </rPr>
          <t xml:space="preserve"> : </t>
        </r>
        <r>
          <rPr>
            <b/>
            <sz val="16"/>
            <color indexed="62"/>
            <rFont val="Arial"/>
            <family val="2"/>
          </rPr>
          <t>0132214B</t>
        </r>
      </text>
    </comment>
    <comment ref="D6" authorId="0">
      <text>
        <r>
          <rPr>
            <b/>
            <sz val="12"/>
            <color indexed="17"/>
            <rFont val="Times New Roman"/>
            <family val="1"/>
          </rPr>
          <t xml:space="preserve">Tapez 1 si réussi
</t>
        </r>
        <r>
          <rPr>
            <b/>
            <sz val="12"/>
            <color indexed="10"/>
            <rFont val="Times New Roman"/>
            <family val="1"/>
          </rPr>
          <t xml:space="preserve">Tapez 9 si échoué
</t>
        </r>
        <r>
          <rPr>
            <b/>
            <sz val="12"/>
            <color indexed="8"/>
            <rFont val="Times New Roman"/>
            <family val="1"/>
          </rPr>
          <t>Tapez 0 si absent</t>
        </r>
      </text>
    </comment>
  </commentList>
</comments>
</file>

<file path=xl/sharedStrings.xml><?xml version="1.0" encoding="utf-8"?>
<sst xmlns="http://schemas.openxmlformats.org/spreadsheetml/2006/main" count="138" uniqueCount="97">
  <si>
    <t>Ecole</t>
  </si>
  <si>
    <t>RNE</t>
  </si>
  <si>
    <t xml:space="preserve">Indiquez le seuil
d'alerte de difficulté </t>
  </si>
  <si>
    <t>Enseignant</t>
  </si>
  <si>
    <t>Classe</t>
  </si>
  <si>
    <t xml:space="preserve">Comprendre </t>
  </si>
  <si>
    <t>Lire</t>
  </si>
  <si>
    <t>Ecrire</t>
  </si>
  <si>
    <t>Nombre
d'items
échoués</t>
  </si>
  <si>
    <t>Nombre
d'items
réussis</t>
  </si>
  <si>
    <t>%
de
réussite</t>
  </si>
  <si>
    <t>Situation
de
l'élève</t>
  </si>
  <si>
    <t>N°</t>
  </si>
  <si>
    <t>NOM et Prénom</t>
  </si>
  <si>
    <t>C
1</t>
  </si>
  <si>
    <t>C
2</t>
  </si>
  <si>
    <t>C
3</t>
  </si>
  <si>
    <t>C
4</t>
  </si>
  <si>
    <t>C
5</t>
  </si>
  <si>
    <t>C
6</t>
  </si>
  <si>
    <t>C
7</t>
  </si>
  <si>
    <t>C
8</t>
  </si>
  <si>
    <t>C
9</t>
  </si>
  <si>
    <t>C
10</t>
  </si>
  <si>
    <t>L
1</t>
  </si>
  <si>
    <t>L
2</t>
  </si>
  <si>
    <t>L
3</t>
  </si>
  <si>
    <t>L
4</t>
  </si>
  <si>
    <t>L
5</t>
  </si>
  <si>
    <t>L
6</t>
  </si>
  <si>
    <t>L
7</t>
  </si>
  <si>
    <t>L
8</t>
  </si>
  <si>
    <t>E
1</t>
  </si>
  <si>
    <t>E
2</t>
  </si>
  <si>
    <t>E
3</t>
  </si>
  <si>
    <t>E
4</t>
  </si>
  <si>
    <t>E
5</t>
  </si>
  <si>
    <t>Nbre
absences</t>
  </si>
  <si>
    <t>L</t>
  </si>
  <si>
    <t>% de 
réussite L</t>
  </si>
  <si>
    <t>Absences L</t>
  </si>
  <si>
    <t>Situation
L</t>
  </si>
  <si>
    <t>E</t>
  </si>
  <si>
    <t>Nombre
d'items échoués</t>
  </si>
  <si>
    <t>Nombre
d'items réussis</t>
  </si>
  <si>
    <t>Pourcentage de réussites</t>
  </si>
  <si>
    <t>Pourcentage
de réussite
par champ</t>
  </si>
  <si>
    <t>Absences par item</t>
  </si>
  <si>
    <t>Nbre items évalués</t>
  </si>
  <si>
    <t>Items calcul
grande difficulté</t>
  </si>
  <si>
    <t>Grande
difficulté sur 
tous les champs</t>
  </si>
  <si>
    <t>Grande difficulté
total des champs</t>
  </si>
  <si>
    <t>Calcul items
réussis à 80%</t>
  </si>
  <si>
    <t xml:space="preserve">Nom </t>
  </si>
  <si>
    <t>Prénom</t>
  </si>
  <si>
    <t>Somme</t>
  </si>
  <si>
    <t>Profil de la classe</t>
  </si>
  <si>
    <t>Repérage des difficultés
par champ</t>
  </si>
  <si>
    <t>Alerte
sur la 
grande difficulté</t>
  </si>
  <si>
    <t>Totaux</t>
  </si>
  <si>
    <t>Profil de 
l'élève</t>
  </si>
  <si>
    <t>Pour choisir un élève, cliquez dans la case ci-contre,
puis sur la flèche et sélectionnez son nom.</t>
  </si>
  <si>
    <t>Situation de l'élève</t>
  </si>
  <si>
    <t>% de réussite
par champ</t>
  </si>
  <si>
    <t>Difficulté avérée
par champ</t>
  </si>
  <si>
    <t>Alerte grande
difficulté</t>
  </si>
  <si>
    <t>Evaluation
Français
fin-CP</t>
  </si>
  <si>
    <t>Moyenne des 2 évaluations</t>
  </si>
  <si>
    <t>Écart
Français fin-CP et
Français mi-CP</t>
  </si>
  <si>
    <t>Seuil d'alerte Français n°2</t>
  </si>
  <si>
    <t>Seuil d'alerte Français n°3</t>
  </si>
  <si>
    <t>Lecture</t>
  </si>
  <si>
    <t>Etude de la langue</t>
  </si>
  <si>
    <t>Production</t>
  </si>
  <si>
    <t>P</t>
  </si>
  <si>
    <t>% de 
réussite P</t>
  </si>
  <si>
    <t>Absences P</t>
  </si>
  <si>
    <t>Situation
P</t>
  </si>
  <si>
    <t/>
  </si>
  <si>
    <t>Français CM2</t>
  </si>
  <si>
    <t>Evaluation
Français
CM2</t>
  </si>
  <si>
    <r>
      <t xml:space="preserve">Évaluations de circonscription
</t>
    </r>
    <r>
      <rPr>
        <b/>
        <sz val="18"/>
        <color indexed="43"/>
        <rFont val="Arial"/>
        <family val="2"/>
      </rPr>
      <t>Module de gestion des évaluations de CM2</t>
    </r>
  </si>
  <si>
    <t>Outils de la langue</t>
  </si>
  <si>
    <t>O</t>
  </si>
  <si>
    <t>% de 
réussite O</t>
  </si>
  <si>
    <t>Absences O</t>
  </si>
  <si>
    <t>Situation
O</t>
  </si>
  <si>
    <t>% Français CM2</t>
  </si>
  <si>
    <t>5°) Le seuil d'alerte est fixé à 60 % par défaut. Il peut être modifié en fonction des besoins rencontrés.</t>
  </si>
  <si>
    <t>4°) En dehors des cases qui correspondent à la saisie, les cellules ne peuvent être modifiées afin d'éviter toute erreur. Il est vivement conseillé de respecter cette contrainte et de ne pas ôter la protection des feuilles.</t>
  </si>
  <si>
    <t>3°) Le codage est le suivant : tapez 1 si l'item est réussi, tapez 9 si l'item est échoué, tapez 0 en cas d'absence qui n'a pas pu être rattrapée. Veillez à ne laisser aucune case vide.</t>
  </si>
  <si>
    <t>Saisie des résultats</t>
  </si>
  <si>
    <t>Modification du nom du fichier</t>
  </si>
  <si>
    <t>Notice d'utilisation
FRANCAIS</t>
  </si>
  <si>
    <t>1°) Avant tout, modifiez le nom du fichier par la commande "enregistrer sous" du menu "fichier". Il faut remplacer le nom proposé par le nom de la classe concernée (exemple: CM2B ou CM2_Mme_DUPONT).</t>
  </si>
  <si>
    <t>1°) Sur la page 'Français CM2' indiquez le nom de l'école, son numéro RNE (en respectant la forme indiquée), le nom de l'enseignant et la classe concernée.</t>
  </si>
  <si>
    <t>2°) Sur la page 'Français CM2' indiquez le nom et le prénom de chaque élève. Toutes ces informations ne seront saisies qu'une seule fois, elle seront automatiquement répercutées sur les pages suivantes. Si un nouvel élève doit être inscrit dans la classe en cours d'année, veuillez l'inscrire sur cette feuille et reporter par un copier/coller les résultats obtenus à l'épreuve CM1 dans l'école précédente.</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</si>
</sst>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quot; €&quot;_-;\-* #,##0.00&quot; €&quot;_-;_-* \-??&quot; €&quot;_-;_-@_-"/>
    <numFmt numFmtId="165" formatCode="0.0%"/>
    <numFmt numFmtId="166" formatCode="0.0"/>
    <numFmt numFmtId="167" formatCode="#,##0.0"/>
  </numFmts>
  <fonts count="77">
    <font>
      <sz val="10"/>
      <name val="Arial"/>
      <family val="2"/>
    </font>
    <font>
      <b/>
      <sz val="18"/>
      <color indexed="9"/>
      <name val="Arial"/>
      <family val="2"/>
    </font>
    <font>
      <b/>
      <sz val="18"/>
      <color indexed="43"/>
      <name val="Arial"/>
      <family val="2"/>
    </font>
    <font>
      <sz val="8"/>
      <name val="Arial"/>
      <family val="2"/>
    </font>
    <font>
      <b/>
      <sz val="16"/>
      <name val="Arial"/>
      <family val="2"/>
    </font>
    <font>
      <b/>
      <sz val="12"/>
      <name val="Arial"/>
      <family val="2"/>
    </font>
    <font>
      <sz val="12"/>
      <name val="Arial"/>
      <family val="2"/>
    </font>
    <font>
      <b/>
      <sz val="14"/>
      <name val="Arial"/>
      <family val="2"/>
    </font>
    <font>
      <b/>
      <sz val="12"/>
      <color indexed="8"/>
      <name val="Arial"/>
      <family val="2"/>
    </font>
    <font>
      <b/>
      <sz val="14"/>
      <color indexed="62"/>
      <name val="Arial"/>
      <family val="2"/>
    </font>
    <font>
      <sz val="14"/>
      <color indexed="8"/>
      <name val="Times New Roman"/>
      <family val="1"/>
    </font>
    <font>
      <u val="single"/>
      <sz val="14"/>
      <color indexed="8"/>
      <name val="Times New Roman"/>
      <family val="1"/>
    </font>
    <font>
      <i/>
      <sz val="14"/>
      <color indexed="63"/>
      <name val="Times New Roman"/>
      <family val="1"/>
    </font>
    <font>
      <b/>
      <sz val="16"/>
      <color indexed="62"/>
      <name val="Arial"/>
      <family val="2"/>
    </font>
    <font>
      <b/>
      <sz val="18"/>
      <name val="Arial"/>
      <family val="2"/>
    </font>
    <font>
      <b/>
      <sz val="16"/>
      <color indexed="48"/>
      <name val="Arial"/>
      <family val="2"/>
    </font>
    <font>
      <b/>
      <sz val="14"/>
      <color indexed="9"/>
      <name val="Arial"/>
      <family val="2"/>
    </font>
    <font>
      <b/>
      <sz val="10"/>
      <color indexed="47"/>
      <name val="Arial"/>
      <family val="2"/>
    </font>
    <font>
      <b/>
      <sz val="10"/>
      <color indexed="42"/>
      <name val="Arial"/>
      <family val="2"/>
    </font>
    <font>
      <b/>
      <sz val="10"/>
      <name val="Arial"/>
      <family val="2"/>
    </font>
    <font>
      <b/>
      <sz val="10"/>
      <color indexed="9"/>
      <name val="Arial"/>
      <family val="2"/>
    </font>
    <font>
      <b/>
      <sz val="10"/>
      <color indexed="8"/>
      <name val="Arial"/>
      <family val="2"/>
    </font>
    <font>
      <sz val="18"/>
      <name val="Arial"/>
      <family val="2"/>
    </font>
    <font>
      <b/>
      <sz val="12"/>
      <color indexed="17"/>
      <name val="Times New Roman"/>
      <family val="1"/>
    </font>
    <font>
      <b/>
      <sz val="12"/>
      <color indexed="10"/>
      <name val="Times New Roman"/>
      <family val="1"/>
    </font>
    <font>
      <b/>
      <sz val="12"/>
      <color indexed="8"/>
      <name val="Times New Roman"/>
      <family val="1"/>
    </font>
    <font>
      <b/>
      <sz val="11"/>
      <name val="Arial"/>
      <family val="2"/>
    </font>
    <font>
      <sz val="10"/>
      <color indexed="8"/>
      <name val="Arial"/>
      <family val="2"/>
    </font>
    <font>
      <sz val="10"/>
      <color indexed="22"/>
      <name val="Arial"/>
      <family val="2"/>
    </font>
    <font>
      <sz val="10"/>
      <color indexed="23"/>
      <name val="Arial"/>
      <family val="2"/>
    </font>
    <font>
      <b/>
      <sz val="14"/>
      <color indexed="8"/>
      <name val="Arial"/>
      <family val="2"/>
    </font>
    <font>
      <b/>
      <sz val="16"/>
      <color indexed="40"/>
      <name val="Arial"/>
      <family val="2"/>
    </font>
    <font>
      <b/>
      <sz val="9"/>
      <name val="Arial"/>
      <family val="2"/>
    </font>
    <font>
      <b/>
      <sz val="14"/>
      <color indexed="59"/>
      <name val="Arial"/>
      <family val="2"/>
    </font>
    <font>
      <b/>
      <sz val="16"/>
      <color indexed="10"/>
      <name val="Arial"/>
      <family val="2"/>
    </font>
    <font>
      <sz val="10"/>
      <color indexed="18"/>
      <name val="Arial"/>
      <family val="2"/>
    </font>
    <font>
      <sz val="10"/>
      <color indexed="9"/>
      <name val="Arial"/>
      <family val="2"/>
    </font>
    <font>
      <b/>
      <sz val="14"/>
      <color indexed="48"/>
      <name val="Arial"/>
      <family val="2"/>
    </font>
    <font>
      <b/>
      <sz val="9"/>
      <color indexed="8"/>
      <name val="Arial"/>
      <family val="2"/>
    </font>
    <font>
      <i/>
      <sz val="12"/>
      <name val="Arial"/>
      <family val="2"/>
    </font>
    <font>
      <b/>
      <sz val="14"/>
      <color indexed="40"/>
      <name val="Arial"/>
      <family val="2"/>
    </font>
    <font>
      <b/>
      <sz val="10"/>
      <color indexed="55"/>
      <name val="Arial"/>
      <family val="2"/>
    </font>
    <font>
      <sz val="10"/>
      <color indexed="10"/>
      <name val="Arial"/>
      <family val="2"/>
    </font>
    <font>
      <sz val="14"/>
      <name val="Arial"/>
      <family val="2"/>
    </font>
    <font>
      <b/>
      <sz val="14"/>
      <color indexed="22"/>
      <name val="Arial"/>
      <family val="2"/>
    </font>
    <font>
      <b/>
      <sz val="16"/>
      <color indexed="22"/>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i/>
      <sz val="10"/>
      <color indexed="23"/>
      <name val="Arial"/>
      <family val="2"/>
    </font>
    <font>
      <sz val="8"/>
      <name val="Tahoma"/>
      <family val="2"/>
    </font>
    <font>
      <sz val="10"/>
      <color theme="1"/>
      <name val="Arial"/>
      <family val="2"/>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sz val="10"/>
      <color rgb="FF9C6500"/>
      <name val="Arial"/>
      <family val="2"/>
    </font>
    <font>
      <sz val="10"/>
      <color rgb="FF006100"/>
      <name val="Arial"/>
      <family val="2"/>
    </font>
    <font>
      <b/>
      <sz val="10"/>
      <color rgb="FF3F3F3F"/>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b/>
      <sz val="8"/>
      <name val="Arial"/>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10"/>
        <bgColor indexed="64"/>
      </patternFill>
    </fill>
    <fill>
      <patternFill patternType="solid">
        <fgColor indexed="17"/>
        <bgColor indexed="64"/>
      </patternFill>
    </fill>
    <fill>
      <patternFill patternType="solid">
        <fgColor indexed="42"/>
        <bgColor indexed="64"/>
      </patternFill>
    </fill>
    <fill>
      <patternFill patternType="solid">
        <fgColor indexed="56"/>
        <bgColor indexed="64"/>
      </patternFill>
    </fill>
    <fill>
      <patternFill patternType="solid">
        <fgColor indexed="46"/>
        <bgColor indexed="64"/>
      </patternFill>
    </fill>
    <fill>
      <patternFill patternType="solid">
        <fgColor indexed="43"/>
        <bgColor indexed="64"/>
      </patternFill>
    </fill>
    <fill>
      <patternFill patternType="solid">
        <fgColor indexed="9"/>
        <bgColor indexed="64"/>
      </patternFill>
    </fill>
    <fill>
      <patternFill patternType="solid">
        <fgColor indexed="47"/>
        <bgColor indexed="64"/>
      </patternFill>
    </fill>
    <fill>
      <patternFill patternType="solid">
        <fgColor indexed="53"/>
        <bgColor indexed="64"/>
      </patternFill>
    </fill>
    <fill>
      <patternFill patternType="solid">
        <fgColor indexed="23"/>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52"/>
        <bgColor indexed="64"/>
      </patternFill>
    </fill>
    <fill>
      <patternFill patternType="solid">
        <fgColor indexed="20"/>
        <bgColor indexed="64"/>
      </patternFill>
    </fill>
    <fill>
      <patternFill patternType="solid">
        <fgColor indexed="57"/>
        <bgColor indexed="64"/>
      </patternFill>
    </fill>
    <fill>
      <patternFill patternType="solid">
        <fgColor indexed="26"/>
        <bgColor indexed="64"/>
      </patternFill>
    </fill>
    <fill>
      <patternFill patternType="solid">
        <fgColor indexed="22"/>
        <bgColor indexed="64"/>
      </patternFill>
    </fill>
    <fill>
      <patternFill patternType="solid">
        <fgColor indexed="27"/>
        <bgColor indexed="64"/>
      </patternFill>
    </fill>
    <fill>
      <patternFill patternType="solid">
        <fgColor indexed="49"/>
        <bgColor indexed="64"/>
      </patternFill>
    </fill>
    <fill>
      <patternFill patternType="solid">
        <fgColor indexed="48"/>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medium">
        <color indexed="8"/>
      </left>
      <right style="medium">
        <color indexed="8"/>
      </right>
      <top style="medium">
        <color indexed="8"/>
      </top>
      <bottom style="medium">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0" borderId="2" applyNumberFormat="0" applyFill="0" applyAlignment="0" applyProtection="0"/>
    <xf numFmtId="0" fontId="0" fillId="27" borderId="3" applyNumberFormat="0" applyFont="0" applyAlignment="0" applyProtection="0"/>
    <xf numFmtId="0" fontId="64" fillId="28" borderId="1" applyNumberFormat="0" applyAlignment="0" applyProtection="0"/>
    <xf numFmtId="164" fontId="0" fillId="0" borderId="0" applyFill="0" applyBorder="0" applyAlignment="0" applyProtection="0"/>
    <xf numFmtId="0" fontId="65" fillId="29"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6" fillId="30" borderId="0" applyNumberFormat="0" applyBorder="0" applyAlignment="0" applyProtection="0"/>
    <xf numFmtId="9" fontId="0" fillId="0" borderId="0" applyFill="0" applyBorder="0" applyAlignment="0" applyProtection="0"/>
    <xf numFmtId="0" fontId="67" fillId="31" borderId="0" applyNumberFormat="0" applyBorder="0" applyAlignment="0" applyProtection="0"/>
    <xf numFmtId="0" fontId="68" fillId="26" borderId="4"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2" borderId="9" applyNumberFormat="0" applyAlignment="0" applyProtection="0"/>
  </cellStyleXfs>
  <cellXfs count="165">
    <xf numFmtId="0" fontId="0" fillId="0" borderId="0" xfId="0" applyAlignment="1">
      <alignment/>
    </xf>
    <xf numFmtId="0" fontId="0" fillId="0" borderId="0" xfId="0" applyAlignment="1" applyProtection="1">
      <alignment/>
      <protection hidden="1"/>
    </xf>
    <xf numFmtId="0" fontId="0" fillId="33" borderId="0" xfId="0" applyFill="1" applyAlignment="1" applyProtection="1">
      <alignment/>
      <protection hidden="1"/>
    </xf>
    <xf numFmtId="0" fontId="0" fillId="0" borderId="0" xfId="0" applyFill="1" applyAlignment="1" applyProtection="1">
      <alignment/>
      <protection hidden="1"/>
    </xf>
    <xf numFmtId="0" fontId="17" fillId="34" borderId="10" xfId="0" applyFont="1" applyFill="1" applyBorder="1" applyAlignment="1" applyProtection="1">
      <alignment horizontal="center" vertical="center" wrapText="1"/>
      <protection hidden="1"/>
    </xf>
    <xf numFmtId="0" fontId="18" fillId="35" borderId="10" xfId="0" applyFont="1" applyFill="1" applyBorder="1" applyAlignment="1" applyProtection="1">
      <alignment horizontal="center" vertical="center" wrapText="1"/>
      <protection hidden="1"/>
    </xf>
    <xf numFmtId="0" fontId="19" fillId="36" borderId="10" xfId="0" applyFont="1" applyFill="1" applyBorder="1" applyAlignment="1" applyProtection="1">
      <alignment horizontal="center" vertical="center" wrapText="1"/>
      <protection hidden="1"/>
    </xf>
    <xf numFmtId="0" fontId="20" fillId="37" borderId="10" xfId="0" applyFont="1" applyFill="1" applyBorder="1" applyAlignment="1" applyProtection="1">
      <alignment horizontal="left" vertical="center"/>
      <protection hidden="1"/>
    </xf>
    <xf numFmtId="0" fontId="21" fillId="38" borderId="10" xfId="0" applyFont="1" applyFill="1" applyBorder="1" applyAlignment="1" applyProtection="1">
      <alignment horizontal="center" vertical="center" wrapText="1"/>
      <protection hidden="1"/>
    </xf>
    <xf numFmtId="0" fontId="21" fillId="36" borderId="10" xfId="0" applyFont="1" applyFill="1" applyBorder="1" applyAlignment="1" applyProtection="1">
      <alignment horizontal="center" vertical="center" wrapText="1"/>
      <protection hidden="1"/>
    </xf>
    <xf numFmtId="0" fontId="21" fillId="39" borderId="10" xfId="0" applyFont="1" applyFill="1" applyBorder="1" applyAlignment="1" applyProtection="1">
      <alignment horizontal="center" vertical="center" wrapText="1"/>
      <protection hidden="1"/>
    </xf>
    <xf numFmtId="0" fontId="0" fillId="0" borderId="0" xfId="0" applyFont="1" applyAlignment="1" applyProtection="1">
      <alignment horizontal="right" vertical="center" wrapText="1"/>
      <protection hidden="1"/>
    </xf>
    <xf numFmtId="0" fontId="22" fillId="0" borderId="10" xfId="0" applyFont="1" applyBorder="1" applyAlignment="1" applyProtection="1">
      <alignment horizontal="right" vertical="center"/>
      <protection hidden="1"/>
    </xf>
    <xf numFmtId="0" fontId="0" fillId="0" borderId="10" xfId="0" applyBorder="1" applyAlignment="1" applyProtection="1">
      <alignment vertical="center"/>
      <protection hidden="1"/>
    </xf>
    <xf numFmtId="1" fontId="19" fillId="0" borderId="10" xfId="0" applyNumberFormat="1" applyFont="1" applyBorder="1" applyAlignment="1" applyProtection="1">
      <alignment horizontal="center" vertical="center"/>
      <protection locked="0"/>
    </xf>
    <xf numFmtId="165" fontId="26" fillId="0" borderId="10" xfId="0" applyNumberFormat="1" applyFont="1" applyBorder="1" applyAlignment="1" applyProtection="1">
      <alignment vertical="center"/>
      <protection hidden="1"/>
    </xf>
    <xf numFmtId="0" fontId="27" fillId="0" borderId="10" xfId="0" applyFont="1" applyBorder="1" applyAlignment="1" applyProtection="1">
      <alignment vertical="center"/>
      <protection hidden="1"/>
    </xf>
    <xf numFmtId="0" fontId="0" fillId="0" borderId="0" xfId="0" applyAlignment="1" applyProtection="1">
      <alignment horizontal="right" vertical="center"/>
      <protection hidden="1"/>
    </xf>
    <xf numFmtId="165" fontId="0" fillId="0" borderId="10" xfId="0" applyNumberFormat="1" applyBorder="1" applyAlignment="1" applyProtection="1">
      <alignment vertical="center"/>
      <protection hidden="1"/>
    </xf>
    <xf numFmtId="0" fontId="0" fillId="33" borderId="0" xfId="0" applyFill="1" applyAlignment="1" applyProtection="1">
      <alignment vertical="center"/>
      <protection hidden="1"/>
    </xf>
    <xf numFmtId="0" fontId="0" fillId="0" borderId="0" xfId="0" applyAlignment="1" applyProtection="1">
      <alignment vertical="center"/>
      <protection hidden="1"/>
    </xf>
    <xf numFmtId="0" fontId="28" fillId="33" borderId="0" xfId="0" applyFont="1" applyFill="1" applyAlignment="1" applyProtection="1">
      <alignment/>
      <protection hidden="1"/>
    </xf>
    <xf numFmtId="0" fontId="29" fillId="33" borderId="0" xfId="0" applyFont="1" applyFill="1" applyAlignment="1" applyProtection="1">
      <alignment horizontal="left"/>
      <protection hidden="1"/>
    </xf>
    <xf numFmtId="0" fontId="0" fillId="0" borderId="10" xfId="0" applyBorder="1" applyAlignment="1" applyProtection="1">
      <alignment horizontal="right" vertical="center"/>
      <protection hidden="1"/>
    </xf>
    <xf numFmtId="0" fontId="29" fillId="33" borderId="0" xfId="0" applyFont="1" applyFill="1" applyAlignment="1" applyProtection="1">
      <alignment/>
      <protection hidden="1"/>
    </xf>
    <xf numFmtId="0" fontId="0" fillId="0" borderId="0" xfId="0" applyFill="1" applyAlignment="1" applyProtection="1">
      <alignment vertical="center"/>
      <protection hidden="1"/>
    </xf>
    <xf numFmtId="165" fontId="19" fillId="0" borderId="10" xfId="0" applyNumberFormat="1" applyFont="1" applyBorder="1" applyAlignment="1" applyProtection="1">
      <alignment horizontal="right" vertical="center" textRotation="90"/>
      <protection hidden="1"/>
    </xf>
    <xf numFmtId="0" fontId="0" fillId="33" borderId="0" xfId="0" applyFont="1" applyFill="1" applyAlignment="1" applyProtection="1">
      <alignment/>
      <protection hidden="1"/>
    </xf>
    <xf numFmtId="0" fontId="19" fillId="33" borderId="0" xfId="0" applyFont="1" applyFill="1" applyAlignment="1" applyProtection="1">
      <alignment horizontal="center" wrapText="1"/>
      <protection hidden="1"/>
    </xf>
    <xf numFmtId="0" fontId="19" fillId="0" borderId="10" xfId="0" applyFont="1" applyBorder="1" applyAlignment="1" applyProtection="1">
      <alignment horizontal="center" vertical="center" wrapText="1"/>
      <protection hidden="1"/>
    </xf>
    <xf numFmtId="0" fontId="0" fillId="0" borderId="0" xfId="0" applyAlignment="1" applyProtection="1">
      <alignment textRotation="90"/>
      <protection hidden="1"/>
    </xf>
    <xf numFmtId="0" fontId="0" fillId="0" borderId="0" xfId="0" applyFont="1" applyAlignment="1" applyProtection="1">
      <alignment textRotation="90" wrapText="1"/>
      <protection hidden="1"/>
    </xf>
    <xf numFmtId="0" fontId="0" fillId="0" borderId="0" xfId="0" applyBorder="1" applyAlignment="1" applyProtection="1">
      <alignment horizontal="right"/>
      <protection hidden="1"/>
    </xf>
    <xf numFmtId="0" fontId="0" fillId="0" borderId="0" xfId="0" applyFont="1" applyBorder="1" applyAlignment="1" applyProtection="1">
      <alignment horizontal="right" textRotation="90" wrapText="1"/>
      <protection hidden="1"/>
    </xf>
    <xf numFmtId="0" fontId="0" fillId="0" borderId="10" xfId="0" applyFont="1" applyBorder="1" applyAlignment="1" applyProtection="1">
      <alignment vertical="center" wrapText="1"/>
      <protection hidden="1"/>
    </xf>
    <xf numFmtId="166" fontId="0" fillId="0" borderId="10" xfId="0" applyNumberFormat="1" applyBorder="1" applyAlignment="1" applyProtection="1">
      <alignment vertical="center"/>
      <protection hidden="1"/>
    </xf>
    <xf numFmtId="166" fontId="0" fillId="0" borderId="10" xfId="0" applyNumberFormat="1" applyBorder="1" applyAlignment="1" applyProtection="1">
      <alignment/>
      <protection hidden="1"/>
    </xf>
    <xf numFmtId="0" fontId="0" fillId="0" borderId="0" xfId="0" applyBorder="1" applyAlignment="1" applyProtection="1">
      <alignment/>
      <protection hidden="1"/>
    </xf>
    <xf numFmtId="0" fontId="0" fillId="0" borderId="0" xfId="0" applyFont="1" applyFill="1" applyBorder="1" applyAlignment="1" applyProtection="1">
      <alignment horizontal="center"/>
      <protection hidden="1"/>
    </xf>
    <xf numFmtId="0" fontId="0" fillId="0" borderId="10" xfId="0" applyBorder="1" applyAlignment="1" applyProtection="1">
      <alignment/>
      <protection hidden="1"/>
    </xf>
    <xf numFmtId="1" fontId="3" fillId="40" borderId="10" xfId="0" applyNumberFormat="1" applyFont="1" applyFill="1" applyBorder="1" applyAlignment="1" applyProtection="1">
      <alignment/>
      <protection hidden="1"/>
    </xf>
    <xf numFmtId="0" fontId="0" fillId="33" borderId="0" xfId="0" applyFill="1" applyBorder="1" applyAlignment="1" applyProtection="1">
      <alignment/>
      <protection hidden="1"/>
    </xf>
    <xf numFmtId="0" fontId="21" fillId="38" borderId="10" xfId="0" applyFont="1" applyFill="1" applyBorder="1" applyAlignment="1" applyProtection="1">
      <alignment horizontal="center" vertical="center"/>
      <protection hidden="1"/>
    </xf>
    <xf numFmtId="0" fontId="21" fillId="36" borderId="10" xfId="0" applyFont="1" applyFill="1" applyBorder="1" applyAlignment="1" applyProtection="1">
      <alignment horizontal="center" vertical="center"/>
      <protection hidden="1"/>
    </xf>
    <xf numFmtId="0" fontId="21" fillId="39" borderId="10" xfId="0" applyFont="1" applyFill="1" applyBorder="1" applyAlignment="1" applyProtection="1">
      <alignment horizontal="center" vertical="center"/>
      <protection hidden="1"/>
    </xf>
    <xf numFmtId="0" fontId="0" fillId="0" borderId="0" xfId="0" applyBorder="1" applyAlignment="1" applyProtection="1">
      <alignment vertical="center"/>
      <protection hidden="1"/>
    </xf>
    <xf numFmtId="0" fontId="32" fillId="0" borderId="10" xfId="0" applyFont="1" applyBorder="1" applyAlignment="1" applyProtection="1">
      <alignment vertical="center"/>
      <protection hidden="1"/>
    </xf>
    <xf numFmtId="165" fontId="32" fillId="0" borderId="10" xfId="0" applyNumberFormat="1" applyFont="1" applyBorder="1" applyAlignment="1" applyProtection="1">
      <alignment vertical="center"/>
      <protection hidden="1"/>
    </xf>
    <xf numFmtId="165" fontId="0" fillId="0" borderId="10" xfId="0" applyNumberFormat="1" applyBorder="1" applyAlignment="1" applyProtection="1">
      <alignment horizontal="center" vertical="center"/>
      <protection hidden="1"/>
    </xf>
    <xf numFmtId="0" fontId="0" fillId="0" borderId="0" xfId="0" applyBorder="1" applyAlignment="1" applyProtection="1">
      <alignment horizontal="right" vertical="center"/>
      <protection hidden="1"/>
    </xf>
    <xf numFmtId="0" fontId="0" fillId="0" borderId="11" xfId="0" applyBorder="1" applyAlignment="1" applyProtection="1">
      <alignment horizontal="right" vertical="center"/>
      <protection hidden="1"/>
    </xf>
    <xf numFmtId="1" fontId="33" fillId="39" borderId="10" xfId="0" applyNumberFormat="1" applyFont="1" applyFill="1" applyBorder="1" applyAlignment="1" applyProtection="1">
      <alignment horizontal="right" vertical="center"/>
      <protection hidden="1"/>
    </xf>
    <xf numFmtId="0" fontId="34" fillId="41" borderId="10" xfId="0" applyFont="1" applyFill="1" applyBorder="1" applyAlignment="1" applyProtection="1">
      <alignment vertical="center"/>
      <protection hidden="1"/>
    </xf>
    <xf numFmtId="0" fontId="0" fillId="33" borderId="0" xfId="0" applyFill="1" applyAlignment="1" applyProtection="1">
      <alignment horizontal="left"/>
      <protection hidden="1"/>
    </xf>
    <xf numFmtId="0" fontId="36" fillId="33" borderId="0" xfId="0" applyFont="1" applyFill="1" applyAlignment="1" applyProtection="1">
      <alignment/>
      <protection hidden="1"/>
    </xf>
    <xf numFmtId="0" fontId="38" fillId="38" borderId="10" xfId="0" applyFont="1" applyFill="1" applyBorder="1" applyAlignment="1" applyProtection="1">
      <alignment horizontal="center" vertical="center" wrapText="1"/>
      <protection hidden="1"/>
    </xf>
    <xf numFmtId="0" fontId="38" fillId="36" borderId="10" xfId="0" applyFont="1" applyFill="1" applyBorder="1" applyAlignment="1" applyProtection="1">
      <alignment horizontal="center" vertical="center" wrapText="1"/>
      <protection hidden="1"/>
    </xf>
    <xf numFmtId="0" fontId="38" fillId="39" borderId="10" xfId="0" applyFont="1" applyFill="1" applyBorder="1" applyAlignment="1" applyProtection="1">
      <alignment horizontal="center" vertical="center" wrapText="1"/>
      <protection hidden="1"/>
    </xf>
    <xf numFmtId="0" fontId="3" fillId="0" borderId="0" xfId="0" applyFont="1" applyAlignment="1" applyProtection="1">
      <alignment/>
      <protection hidden="1"/>
    </xf>
    <xf numFmtId="0" fontId="6" fillId="0" borderId="0" xfId="0" applyFont="1"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5" fillId="0" borderId="10" xfId="0" applyFont="1" applyBorder="1" applyAlignment="1" applyProtection="1">
      <alignment horizontal="right" vertical="center"/>
      <protection hidden="1"/>
    </xf>
    <xf numFmtId="165" fontId="5" fillId="0" borderId="10" xfId="0" applyNumberFormat="1" applyFont="1" applyBorder="1" applyAlignment="1" applyProtection="1">
      <alignment horizontal="right" vertical="center"/>
      <protection hidden="1"/>
    </xf>
    <xf numFmtId="165" fontId="5" fillId="0" borderId="10" xfId="0" applyNumberFormat="1" applyFont="1" applyBorder="1" applyAlignment="1" applyProtection="1">
      <alignment horizontal="center" vertical="center"/>
      <protection hidden="1"/>
    </xf>
    <xf numFmtId="165" fontId="6" fillId="33" borderId="0" xfId="0" applyNumberFormat="1" applyFont="1" applyFill="1" applyBorder="1" applyAlignment="1" applyProtection="1">
      <alignment vertical="center"/>
      <protection hidden="1"/>
    </xf>
    <xf numFmtId="0" fontId="20" fillId="42" borderId="1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left" vertical="center"/>
      <protection hidden="1"/>
    </xf>
    <xf numFmtId="0" fontId="20" fillId="43" borderId="12" xfId="0" applyFont="1" applyFill="1" applyBorder="1" applyAlignment="1" applyProtection="1">
      <alignment vertical="center" wrapText="1"/>
      <protection hidden="1"/>
    </xf>
    <xf numFmtId="0" fontId="22" fillId="39" borderId="12" xfId="0" applyFont="1" applyFill="1" applyBorder="1" applyAlignment="1" applyProtection="1">
      <alignment vertical="center"/>
      <protection hidden="1"/>
    </xf>
    <xf numFmtId="0" fontId="41"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6" fillId="0" borderId="0" xfId="0" applyFont="1" applyBorder="1" applyAlignment="1" applyProtection="1">
      <alignment vertical="center" wrapText="1"/>
      <protection hidden="1"/>
    </xf>
    <xf numFmtId="9" fontId="6" fillId="0" borderId="0" xfId="0" applyNumberFormat="1" applyFont="1" applyBorder="1" applyAlignment="1" applyProtection="1">
      <alignment vertical="center"/>
      <protection hidden="1"/>
    </xf>
    <xf numFmtId="9" fontId="6" fillId="0" borderId="0" xfId="0" applyNumberFormat="1" applyFont="1" applyAlignment="1" applyProtection="1">
      <alignment horizontal="center" vertical="center"/>
      <protection hidden="1"/>
    </xf>
    <xf numFmtId="0" fontId="0" fillId="0" borderId="0" xfId="0" applyAlignment="1" applyProtection="1">
      <alignment/>
      <protection hidden="1"/>
    </xf>
    <xf numFmtId="0" fontId="6" fillId="0" borderId="10" xfId="0" applyFont="1" applyBorder="1" applyAlignment="1" applyProtection="1">
      <alignment vertical="center" wrapText="1"/>
      <protection hidden="1"/>
    </xf>
    <xf numFmtId="9" fontId="6" fillId="0" borderId="10" xfId="0" applyNumberFormat="1" applyFont="1" applyBorder="1" applyAlignment="1" applyProtection="1">
      <alignment vertical="center"/>
      <protection hidden="1"/>
    </xf>
    <xf numFmtId="0" fontId="6" fillId="0" borderId="0" xfId="0" applyFont="1" applyAlignment="1" applyProtection="1">
      <alignment horizontal="center" vertical="center"/>
      <protection hidden="1"/>
    </xf>
    <xf numFmtId="0" fontId="6" fillId="0" borderId="12" xfId="0" applyFont="1" applyBorder="1" applyAlignment="1" applyProtection="1">
      <alignment vertical="center" wrapText="1"/>
      <protection hidden="1"/>
    </xf>
    <xf numFmtId="9" fontId="6" fillId="0" borderId="12" xfId="0" applyNumberFormat="1" applyFont="1" applyBorder="1" applyAlignment="1" applyProtection="1">
      <alignment vertical="center"/>
      <protection hidden="1"/>
    </xf>
    <xf numFmtId="0" fontId="27" fillId="0" borderId="0" xfId="0" applyFont="1" applyAlignment="1" applyProtection="1">
      <alignment/>
      <protection hidden="1"/>
    </xf>
    <xf numFmtId="0" fontId="42" fillId="0" borderId="0" xfId="0" applyFont="1" applyAlignment="1" applyProtection="1">
      <alignment/>
      <protection hidden="1"/>
    </xf>
    <xf numFmtId="0" fontId="0" fillId="0" borderId="10" xfId="0" applyBorder="1" applyAlignment="1" applyProtection="1">
      <alignment horizontal="center" vertical="center" wrapText="1"/>
      <protection hidden="1"/>
    </xf>
    <xf numFmtId="0" fontId="0" fillId="0" borderId="0" xfId="0" applyAlignment="1" applyProtection="1">
      <alignment horizontal="center"/>
      <protection hidden="1"/>
    </xf>
    <xf numFmtId="0" fontId="0" fillId="0" borderId="0" xfId="0" applyBorder="1" applyAlignment="1" applyProtection="1">
      <alignment horizontal="center"/>
      <protection hidden="1"/>
    </xf>
    <xf numFmtId="0" fontId="0" fillId="0" borderId="13" xfId="0" applyBorder="1" applyAlignment="1" applyProtection="1">
      <alignment/>
      <protection hidden="1"/>
    </xf>
    <xf numFmtId="0" fontId="0" fillId="0" borderId="14" xfId="0" applyBorder="1" applyAlignment="1" applyProtection="1">
      <alignment horizontal="right" vertical="center"/>
      <protection hidden="1"/>
    </xf>
    <xf numFmtId="0" fontId="21" fillId="44" borderId="0" xfId="0" applyFont="1" applyFill="1" applyBorder="1" applyAlignment="1" applyProtection="1">
      <alignment horizontal="center" vertical="center"/>
      <protection hidden="1"/>
    </xf>
    <xf numFmtId="0" fontId="21" fillId="45" borderId="0" xfId="0" applyFont="1" applyFill="1" applyBorder="1" applyAlignment="1" applyProtection="1">
      <alignment horizontal="center" vertical="center"/>
      <protection hidden="1"/>
    </xf>
    <xf numFmtId="0" fontId="21" fillId="46" borderId="0" xfId="0" applyFont="1" applyFill="1" applyBorder="1" applyAlignment="1" applyProtection="1">
      <alignment horizontal="center" vertical="center"/>
      <protection hidden="1"/>
    </xf>
    <xf numFmtId="0" fontId="32" fillId="47" borderId="0" xfId="0" applyFont="1" applyFill="1" applyBorder="1" applyAlignment="1" applyProtection="1">
      <alignment vertical="center"/>
      <protection hidden="1"/>
    </xf>
    <xf numFmtId="165" fontId="32" fillId="47" borderId="0" xfId="0" applyNumberFormat="1" applyFont="1" applyFill="1" applyBorder="1" applyAlignment="1" applyProtection="1">
      <alignment vertical="center"/>
      <protection hidden="1"/>
    </xf>
    <xf numFmtId="165" fontId="0" fillId="47" borderId="0" xfId="0" applyNumberFormat="1" applyFill="1" applyBorder="1" applyAlignment="1" applyProtection="1">
      <alignment horizontal="center" vertical="center"/>
      <protection hidden="1"/>
    </xf>
    <xf numFmtId="1" fontId="44" fillId="46" borderId="0" xfId="0" applyNumberFormat="1" applyFont="1" applyFill="1" applyBorder="1" applyAlignment="1" applyProtection="1">
      <alignment horizontal="right" vertical="center"/>
      <protection hidden="1"/>
    </xf>
    <xf numFmtId="0" fontId="45" fillId="48" borderId="0" xfId="0" applyFont="1" applyFill="1" applyBorder="1" applyAlignment="1" applyProtection="1">
      <alignment vertical="center"/>
      <protection hidden="1"/>
    </xf>
    <xf numFmtId="0" fontId="0" fillId="39" borderId="0" xfId="0" applyFill="1" applyBorder="1" applyAlignment="1" applyProtection="1">
      <alignment/>
      <protection hidden="1"/>
    </xf>
    <xf numFmtId="0" fontId="43" fillId="39" borderId="0" xfId="0" applyFont="1" applyFill="1" applyBorder="1" applyAlignment="1" applyProtection="1">
      <alignment wrapText="1"/>
      <protection hidden="1"/>
    </xf>
    <xf numFmtId="0" fontId="4" fillId="39" borderId="0" xfId="0" applyFont="1" applyFill="1" applyBorder="1" applyAlignment="1" applyProtection="1">
      <alignment horizontal="center" wrapText="1"/>
      <protection hidden="1"/>
    </xf>
    <xf numFmtId="0" fontId="0" fillId="39" borderId="0" xfId="0" applyFill="1" applyBorder="1" applyAlignment="1" applyProtection="1">
      <alignment wrapText="1"/>
      <protection hidden="1"/>
    </xf>
    <xf numFmtId="1" fontId="4" fillId="39" borderId="0" xfId="0" applyNumberFormat="1" applyFont="1" applyFill="1" applyBorder="1" applyAlignment="1" applyProtection="1">
      <alignment horizontal="center" wrapText="1"/>
      <protection hidden="1"/>
    </xf>
    <xf numFmtId="0" fontId="1" fillId="37" borderId="15" xfId="0" applyFont="1" applyFill="1" applyBorder="1" applyAlignment="1" applyProtection="1">
      <alignment horizontal="center" vertical="center" wrapText="1" shrinkToFit="1"/>
      <protection hidden="1"/>
    </xf>
    <xf numFmtId="0" fontId="0" fillId="39" borderId="0" xfId="0" applyFill="1" applyBorder="1" applyAlignment="1" applyProtection="1">
      <alignment/>
      <protection hidden="1"/>
    </xf>
    <xf numFmtId="1" fontId="4" fillId="39" borderId="0" xfId="0" applyNumberFormat="1" applyFont="1" applyFill="1" applyBorder="1" applyAlignment="1" applyProtection="1">
      <alignment horizontal="center" vertical="center" wrapText="1"/>
      <protection hidden="1"/>
    </xf>
    <xf numFmtId="0" fontId="0" fillId="0" borderId="10" xfId="0" applyBorder="1" applyAlignment="1" applyProtection="1">
      <alignment/>
      <protection hidden="1"/>
    </xf>
    <xf numFmtId="0" fontId="16" fillId="49" borderId="12" xfId="0" applyFont="1" applyFill="1" applyBorder="1" applyAlignment="1" applyProtection="1">
      <alignment horizontal="center" vertical="center"/>
      <protection hidden="1"/>
    </xf>
    <xf numFmtId="165" fontId="7" fillId="38" borderId="10" xfId="0" applyNumberFormat="1" applyFont="1" applyFill="1" applyBorder="1" applyAlignment="1" applyProtection="1">
      <alignment horizontal="center" vertical="center"/>
      <protection hidden="1"/>
    </xf>
    <xf numFmtId="165" fontId="7" fillId="36" borderId="10" xfId="0" applyNumberFormat="1" applyFont="1" applyFill="1" applyBorder="1" applyAlignment="1" applyProtection="1">
      <alignment horizontal="center" vertical="center"/>
      <protection hidden="1"/>
    </xf>
    <xf numFmtId="165" fontId="7" fillId="39" borderId="10" xfId="0" applyNumberFormat="1" applyFont="1" applyFill="1" applyBorder="1" applyAlignment="1" applyProtection="1">
      <alignment horizontal="center" vertical="center"/>
      <protection hidden="1"/>
    </xf>
    <xf numFmtId="0" fontId="6" fillId="0" borderId="10" xfId="0" applyFont="1" applyBorder="1" applyAlignment="1" applyProtection="1">
      <alignment vertical="center"/>
      <protection locked="0"/>
    </xf>
    <xf numFmtId="0" fontId="16" fillId="50" borderId="12" xfId="0" applyFont="1" applyFill="1" applyBorder="1" applyAlignment="1" applyProtection="1">
      <alignment horizontal="center" vertical="center"/>
      <protection hidden="1"/>
    </xf>
    <xf numFmtId="0" fontId="16" fillId="51" borderId="12" xfId="0" applyFont="1" applyFill="1" applyBorder="1" applyAlignment="1" applyProtection="1">
      <alignment horizontal="center" vertical="center"/>
      <protection hidden="1"/>
    </xf>
    <xf numFmtId="0" fontId="17" fillId="34" borderId="10" xfId="0" applyFont="1" applyFill="1" applyBorder="1" applyAlignment="1" applyProtection="1">
      <alignment horizontal="center" vertical="center" wrapText="1"/>
      <protection hidden="1"/>
    </xf>
    <xf numFmtId="0" fontId="18" fillId="35" borderId="10" xfId="0" applyFont="1" applyFill="1" applyBorder="1" applyAlignment="1" applyProtection="1">
      <alignment horizontal="center" vertical="center" wrapText="1"/>
      <protection hidden="1"/>
    </xf>
    <xf numFmtId="0" fontId="19" fillId="36" borderId="10" xfId="0" applyFont="1" applyFill="1" applyBorder="1" applyAlignment="1" applyProtection="1">
      <alignment horizontal="center" vertical="center" wrapText="1"/>
      <protection hidden="1"/>
    </xf>
    <xf numFmtId="0" fontId="19" fillId="52" borderId="12" xfId="0" applyFont="1" applyFill="1" applyBorder="1" applyAlignment="1" applyProtection="1">
      <alignment horizontal="center" vertical="center" wrapText="1"/>
      <protection hidden="1"/>
    </xf>
    <xf numFmtId="0" fontId="20" fillId="37" borderId="10" xfId="0" applyFont="1" applyFill="1" applyBorder="1" applyAlignment="1" applyProtection="1">
      <alignment vertical="center"/>
      <protection hidden="1"/>
    </xf>
    <xf numFmtId="0" fontId="8" fillId="39" borderId="10" xfId="0" applyFont="1" applyFill="1" applyBorder="1" applyAlignment="1" applyProtection="1">
      <alignment horizontal="right" vertical="center"/>
      <protection hidden="1"/>
    </xf>
    <xf numFmtId="0" fontId="9" fillId="40" borderId="10" xfId="0" applyFont="1" applyFill="1" applyBorder="1" applyAlignment="1" applyProtection="1">
      <alignment horizontal="left" vertical="center" indent="1"/>
      <protection locked="0"/>
    </xf>
    <xf numFmtId="0" fontId="15" fillId="0" borderId="10" xfId="0" applyFont="1" applyBorder="1" applyAlignment="1" applyProtection="1">
      <alignment horizontal="left" vertical="center" shrinkToFit="1"/>
      <protection hidden="1"/>
    </xf>
    <xf numFmtId="0" fontId="16" fillId="50" borderId="10" xfId="0" applyFont="1" applyFill="1" applyBorder="1" applyAlignment="1" applyProtection="1">
      <alignment horizontal="center" vertical="center"/>
      <protection hidden="1"/>
    </xf>
    <xf numFmtId="0" fontId="16" fillId="51" borderId="10" xfId="0" applyFont="1" applyFill="1" applyBorder="1" applyAlignment="1" applyProtection="1">
      <alignment horizontal="center" vertical="center"/>
      <protection hidden="1"/>
    </xf>
    <xf numFmtId="0" fontId="16" fillId="49" borderId="10" xfId="0" applyFont="1" applyFill="1" applyBorder="1" applyAlignment="1" applyProtection="1">
      <alignment horizontal="center" vertical="center"/>
      <protection hidden="1"/>
    </xf>
    <xf numFmtId="0" fontId="1" fillId="37" borderId="14" xfId="0" applyFont="1" applyFill="1" applyBorder="1" applyAlignment="1" applyProtection="1">
      <alignment horizontal="center" vertical="center" wrapText="1" shrinkToFit="1"/>
      <protection hidden="1"/>
    </xf>
    <xf numFmtId="0" fontId="0" fillId="33" borderId="11" xfId="0" applyFill="1" applyBorder="1" applyAlignment="1" applyProtection="1">
      <alignment/>
      <protection hidden="1"/>
    </xf>
    <xf numFmtId="0" fontId="8" fillId="39" borderId="10" xfId="0" applyFont="1" applyFill="1" applyBorder="1" applyAlignment="1" applyProtection="1">
      <alignment horizontal="right" vertical="center" wrapText="1" shrinkToFit="1"/>
      <protection hidden="1"/>
    </xf>
    <xf numFmtId="0" fontId="9" fillId="0" borderId="10" xfId="0" applyFont="1" applyBorder="1" applyAlignment="1" applyProtection="1">
      <alignment horizontal="left" vertical="center" indent="1"/>
      <protection locked="0"/>
    </xf>
    <xf numFmtId="0" fontId="5" fillId="39" borderId="14" xfId="0" applyFont="1" applyFill="1" applyBorder="1" applyAlignment="1" applyProtection="1">
      <alignment horizontal="center" vertical="center" wrapText="1"/>
      <protection hidden="1"/>
    </xf>
    <xf numFmtId="9" fontId="14" fillId="41" borderId="16" xfId="0" applyNumberFormat="1" applyFont="1" applyFill="1" applyBorder="1" applyAlignment="1" applyProtection="1">
      <alignment horizontal="center" vertical="center"/>
      <protection locked="0"/>
    </xf>
    <xf numFmtId="0" fontId="5" fillId="0" borderId="10" xfId="0" applyFont="1" applyBorder="1" applyAlignment="1" applyProtection="1">
      <alignment vertical="center"/>
      <protection hidden="1"/>
    </xf>
    <xf numFmtId="0" fontId="4" fillId="39" borderId="10" xfId="0" applyFont="1" applyFill="1" applyBorder="1" applyAlignment="1" applyProtection="1">
      <alignment horizontal="right" vertical="center"/>
      <protection hidden="1"/>
    </xf>
    <xf numFmtId="0" fontId="30" fillId="40" borderId="17" xfId="0" applyFont="1" applyFill="1" applyBorder="1" applyAlignment="1" applyProtection="1">
      <alignment horizontal="center" vertical="center" wrapText="1" shrinkToFit="1"/>
      <protection hidden="1"/>
    </xf>
    <xf numFmtId="0" fontId="15" fillId="40" borderId="12" xfId="0" applyFont="1" applyFill="1" applyBorder="1" applyAlignment="1" applyProtection="1">
      <alignment horizontal="center" vertical="center"/>
      <protection hidden="1"/>
    </xf>
    <xf numFmtId="0" fontId="31" fillId="53" borderId="0" xfId="0" applyFont="1" applyFill="1" applyBorder="1" applyAlignment="1" applyProtection="1">
      <alignment horizontal="center" vertical="center"/>
      <protection hidden="1"/>
    </xf>
    <xf numFmtId="0" fontId="27" fillId="40" borderId="12" xfId="0" applyFont="1" applyFill="1" applyBorder="1" applyAlignment="1" applyProtection="1">
      <alignment horizontal="center" vertical="center" wrapText="1"/>
      <protection hidden="1"/>
    </xf>
    <xf numFmtId="0" fontId="32" fillId="41" borderId="10" xfId="0" applyFont="1" applyFill="1" applyBorder="1" applyAlignment="1" applyProtection="1">
      <alignment horizontal="center" vertical="center" wrapText="1"/>
      <protection hidden="1"/>
    </xf>
    <xf numFmtId="0" fontId="27" fillId="53" borderId="0" xfId="0" applyFont="1" applyFill="1" applyBorder="1" applyAlignment="1" applyProtection="1">
      <alignment horizontal="center" vertical="center" wrapText="1"/>
      <protection hidden="1"/>
    </xf>
    <xf numFmtId="0" fontId="32" fillId="48" borderId="0" xfId="0" applyFont="1" applyFill="1" applyBorder="1" applyAlignment="1" applyProtection="1">
      <alignment horizontal="center" vertical="center" wrapText="1"/>
      <protection hidden="1"/>
    </xf>
    <xf numFmtId="0" fontId="1" fillId="37" borderId="18" xfId="0" applyFont="1" applyFill="1" applyBorder="1" applyAlignment="1" applyProtection="1">
      <alignment horizontal="center" vertical="center" wrapText="1" shrinkToFit="1"/>
      <protection hidden="1"/>
    </xf>
    <xf numFmtId="0" fontId="9" fillId="40" borderId="10" xfId="0" applyFont="1" applyFill="1" applyBorder="1" applyAlignment="1" applyProtection="1">
      <alignment horizontal="left" vertical="center" indent="1"/>
      <protection hidden="1"/>
    </xf>
    <xf numFmtId="0" fontId="5" fillId="39" borderId="10" xfId="0" applyFont="1" applyFill="1" applyBorder="1" applyAlignment="1" applyProtection="1">
      <alignment horizontal="right" vertical="center"/>
      <protection hidden="1"/>
    </xf>
    <xf numFmtId="0" fontId="9" fillId="0" borderId="10" xfId="0" applyFont="1" applyBorder="1" applyAlignment="1" applyProtection="1">
      <alignment horizontal="left" vertical="center" indent="1"/>
      <protection hidden="1"/>
    </xf>
    <xf numFmtId="0" fontId="5" fillId="39" borderId="19" xfId="0" applyFont="1" applyFill="1" applyBorder="1" applyAlignment="1" applyProtection="1">
      <alignment horizontal="right" vertical="center"/>
      <protection hidden="1"/>
    </xf>
    <xf numFmtId="0" fontId="9" fillId="0" borderId="19" xfId="0" applyFont="1" applyBorder="1" applyAlignment="1" applyProtection="1">
      <alignment horizontal="left" vertical="center" indent="1"/>
      <protection hidden="1"/>
    </xf>
    <xf numFmtId="165" fontId="5" fillId="0" borderId="10" xfId="0" applyNumberFormat="1" applyFont="1" applyBorder="1" applyAlignment="1" applyProtection="1">
      <alignment horizontal="center" vertical="center" wrapText="1"/>
      <protection hidden="1"/>
    </xf>
    <xf numFmtId="165" fontId="5" fillId="54" borderId="10" xfId="0" applyNumberFormat="1" applyFont="1" applyFill="1" applyBorder="1" applyAlignment="1" applyProtection="1">
      <alignment horizontal="center" vertical="center" wrapText="1"/>
      <protection hidden="1"/>
    </xf>
    <xf numFmtId="0" fontId="39" fillId="0" borderId="10" xfId="0" applyFont="1" applyBorder="1" applyAlignment="1" applyProtection="1">
      <alignment horizontal="center" vertical="center"/>
      <protection hidden="1"/>
    </xf>
    <xf numFmtId="165" fontId="5" fillId="40" borderId="10" xfId="0" applyNumberFormat="1" applyFont="1" applyFill="1" applyBorder="1" applyAlignment="1" applyProtection="1">
      <alignment horizontal="center" vertical="center"/>
      <protection hidden="1"/>
    </xf>
    <xf numFmtId="166" fontId="5" fillId="40" borderId="10" xfId="0" applyNumberFormat="1" applyFont="1" applyFill="1" applyBorder="1" applyAlignment="1" applyProtection="1">
      <alignment horizontal="center" vertical="center"/>
      <protection hidden="1"/>
    </xf>
    <xf numFmtId="0" fontId="6" fillId="33" borderId="0" xfId="0" applyFont="1" applyFill="1" applyBorder="1" applyAlignment="1" applyProtection="1">
      <alignment horizontal="center" vertical="center" wrapText="1"/>
      <protection hidden="1"/>
    </xf>
    <xf numFmtId="0" fontId="19" fillId="39" borderId="10" xfId="0" applyFont="1" applyFill="1" applyBorder="1" applyAlignment="1" applyProtection="1">
      <alignment horizontal="center" vertical="center" wrapText="1"/>
      <protection hidden="1"/>
    </xf>
    <xf numFmtId="0" fontId="19" fillId="33" borderId="0" xfId="0" applyFont="1" applyFill="1" applyBorder="1" applyAlignment="1" applyProtection="1">
      <alignment horizontal="center" vertical="center" wrapText="1"/>
      <protection hidden="1"/>
    </xf>
    <xf numFmtId="167" fontId="5" fillId="39" borderId="10" xfId="0" applyNumberFormat="1" applyFont="1" applyFill="1" applyBorder="1" applyAlignment="1" applyProtection="1">
      <alignment horizontal="center" vertical="center" wrapText="1"/>
      <protection hidden="1"/>
    </xf>
    <xf numFmtId="0" fontId="6" fillId="0" borderId="10" xfId="0" applyFont="1" applyBorder="1" applyAlignment="1" applyProtection="1">
      <alignment horizontal="center" vertical="center"/>
      <protection hidden="1"/>
    </xf>
    <xf numFmtId="165" fontId="5" fillId="33" borderId="0" xfId="0" applyNumberFormat="1" applyFont="1" applyFill="1" applyBorder="1" applyAlignment="1" applyProtection="1">
      <alignment horizontal="center" vertical="center"/>
      <protection hidden="1"/>
    </xf>
    <xf numFmtId="166" fontId="6" fillId="33" borderId="0" xfId="0" applyNumberFormat="1" applyFont="1" applyFill="1" applyBorder="1" applyAlignment="1" applyProtection="1">
      <alignment horizontal="center" vertical="center"/>
      <protection hidden="1"/>
    </xf>
    <xf numFmtId="0" fontId="40" fillId="0" borderId="10" xfId="0" applyFont="1" applyBorder="1" applyAlignment="1" applyProtection="1">
      <alignment horizontal="center" vertical="center" wrapText="1"/>
      <protection hidden="1"/>
    </xf>
    <xf numFmtId="0" fontId="0" fillId="55" borderId="10" xfId="0" applyFill="1" applyBorder="1" applyAlignment="1" applyProtection="1">
      <alignment horizontal="center" vertical="center" wrapText="1"/>
      <protection hidden="1"/>
    </xf>
    <xf numFmtId="165" fontId="5" fillId="33" borderId="0" xfId="0" applyNumberFormat="1" applyFont="1" applyFill="1" applyBorder="1" applyAlignment="1" applyProtection="1">
      <alignment horizontal="center" vertical="center" wrapText="1"/>
      <protection hidden="1"/>
    </xf>
    <xf numFmtId="167" fontId="6" fillId="33" borderId="0" xfId="0" applyNumberFormat="1" applyFont="1" applyFill="1" applyBorder="1" applyAlignment="1" applyProtection="1">
      <alignment horizontal="center" vertical="center" wrapText="1"/>
      <protection hidden="1"/>
    </xf>
    <xf numFmtId="0" fontId="30" fillId="40" borderId="10" xfId="0" applyFont="1" applyFill="1" applyBorder="1" applyAlignment="1" applyProtection="1">
      <alignment horizontal="center" vertical="center" wrapText="1" shrinkToFit="1"/>
      <protection hidden="1"/>
    </xf>
    <xf numFmtId="0" fontId="14" fillId="54" borderId="10" xfId="0" applyFont="1" applyFill="1" applyBorder="1" applyAlignment="1" applyProtection="1">
      <alignment vertical="center"/>
      <protection hidden="1" locked="0"/>
    </xf>
    <xf numFmtId="0" fontId="35" fillId="0" borderId="10" xfId="0" applyFont="1" applyBorder="1" applyAlignment="1" applyProtection="1">
      <alignment horizontal="left" vertical="top" wrapText="1" indent="4"/>
      <protection hidden="1"/>
    </xf>
    <xf numFmtId="0" fontId="37" fillId="0" borderId="10" xfId="0" applyFont="1" applyBorder="1" applyAlignment="1" applyProtection="1">
      <alignment horizontal="center" vertical="center" wrapText="1"/>
      <protection hidden="1"/>
    </xf>
    <xf numFmtId="0" fontId="0" fillId="56" borderId="10" xfId="0" applyFill="1" applyBorder="1" applyAlignment="1" applyProtection="1">
      <alignment horizontal="center" vertical="center" wrapText="1"/>
      <protection hidden="1"/>
    </xf>
    <xf numFmtId="0" fontId="1" fillId="37" borderId="19" xfId="0" applyFont="1" applyFill="1" applyBorder="1" applyAlignment="1" applyProtection="1">
      <alignment horizontal="center" vertical="center" wrapText="1" shrinkToFit="1"/>
      <protection hidden="1"/>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dxfs count="23">
    <dxf>
      <font>
        <b/>
        <i val="0"/>
        <color indexed="10"/>
      </font>
    </dxf>
    <dxf>
      <font>
        <b/>
        <i val="0"/>
      </font>
      <fill>
        <patternFill patternType="solid">
          <fgColor indexed="27"/>
          <bgColor indexed="42"/>
        </patternFill>
      </fill>
    </dxf>
    <dxf>
      <font>
        <b/>
        <i val="0"/>
      </font>
      <fill>
        <patternFill patternType="solid">
          <fgColor indexed="22"/>
          <bgColor indexed="47"/>
        </patternFill>
      </fill>
    </dxf>
    <dxf>
      <font>
        <b/>
        <i val="0"/>
      </font>
      <fill>
        <patternFill patternType="solid">
          <fgColor indexed="27"/>
          <bgColor indexed="42"/>
        </patternFill>
      </fill>
    </dxf>
    <dxf>
      <font>
        <b/>
        <i val="0"/>
      </font>
      <fill>
        <patternFill patternType="solid">
          <fgColor indexed="22"/>
          <bgColor indexed="47"/>
        </patternFill>
      </fill>
    </dxf>
    <dxf>
      <font>
        <b/>
        <i val="0"/>
        <color indexed="9"/>
      </font>
      <fill>
        <patternFill patternType="solid">
          <fgColor indexed="60"/>
          <bgColor indexed="10"/>
        </patternFill>
      </fill>
    </dxf>
    <dxf>
      <font>
        <b/>
        <i val="0"/>
        <color indexed="8"/>
      </font>
      <fill>
        <patternFill patternType="solid">
          <fgColor indexed="22"/>
          <bgColor indexed="47"/>
        </patternFill>
      </fill>
    </dxf>
    <dxf>
      <font>
        <b/>
        <i val="0"/>
        <color indexed="8"/>
      </font>
      <fill>
        <patternFill patternType="solid">
          <fgColor indexed="27"/>
          <bgColor indexed="42"/>
        </patternFill>
      </fill>
    </dxf>
    <dxf>
      <font>
        <b/>
        <i val="0"/>
        <color indexed="47"/>
      </font>
      <fill>
        <patternFill patternType="solid">
          <fgColor indexed="60"/>
          <bgColor indexed="10"/>
        </patternFill>
      </fill>
    </dxf>
    <dxf>
      <font>
        <b/>
        <i val="0"/>
        <color indexed="42"/>
      </font>
      <fill>
        <patternFill patternType="solid">
          <fgColor indexed="21"/>
          <bgColor indexed="17"/>
        </patternFill>
      </fill>
    </dxf>
    <dxf>
      <font>
        <b/>
        <i val="0"/>
        <color indexed="47"/>
      </font>
      <fill>
        <patternFill patternType="solid">
          <fgColor indexed="60"/>
          <bgColor indexed="10"/>
        </patternFill>
      </fill>
    </dxf>
    <dxf>
      <font>
        <b/>
        <i val="0"/>
        <color indexed="42"/>
      </font>
      <fill>
        <patternFill patternType="solid">
          <fgColor indexed="21"/>
          <bgColor indexed="17"/>
        </patternFill>
      </fill>
    </dxf>
    <dxf>
      <font>
        <b/>
        <i val="0"/>
      </font>
      <fill>
        <patternFill patternType="solid">
          <fgColor indexed="41"/>
          <bgColor indexed="9"/>
        </patternFill>
      </fill>
    </dxf>
    <dxf>
      <font>
        <b val="0"/>
        <i/>
        <color indexed="55"/>
      </font>
    </dxf>
    <dxf>
      <font>
        <b/>
        <i val="0"/>
        <color indexed="9"/>
      </font>
      <fill>
        <patternFill patternType="solid">
          <fgColor indexed="60"/>
          <bgColor indexed="10"/>
        </patternFill>
      </fill>
    </dxf>
    <dxf>
      <font>
        <b val="0"/>
        <color indexed="9"/>
      </font>
      <fill>
        <patternFill patternType="solid">
          <fgColor indexed="51"/>
          <bgColor indexed="52"/>
        </patternFill>
      </fill>
    </dxf>
    <dxf>
      <font>
        <b val="0"/>
        <color indexed="9"/>
      </font>
    </dxf>
    <dxf>
      <font>
        <b val="0"/>
        <color indexed="9"/>
      </font>
      <fill>
        <patternFill patternType="solid">
          <fgColor indexed="41"/>
          <bgColor indexed="9"/>
        </patternFill>
      </fill>
    </dxf>
    <dxf>
      <font>
        <b/>
        <i val="0"/>
        <color indexed="17"/>
      </font>
      <fill>
        <patternFill patternType="solid">
          <fgColor indexed="27"/>
          <bgColor indexed="42"/>
        </patternFill>
      </fill>
    </dxf>
    <dxf>
      <font>
        <b/>
        <i val="0"/>
        <color indexed="10"/>
      </font>
      <fill>
        <patternFill patternType="solid">
          <fgColor indexed="22"/>
          <bgColor indexed="47"/>
        </patternFill>
      </fill>
    </dxf>
    <dxf>
      <font>
        <b/>
        <i val="0"/>
        <color indexed="47"/>
      </font>
      <fill>
        <patternFill patternType="solid">
          <fgColor indexed="60"/>
          <bgColor indexed="10"/>
        </patternFill>
      </fill>
    </dxf>
    <dxf>
      <font>
        <b/>
        <i val="0"/>
        <color indexed="42"/>
      </font>
      <fill>
        <patternFill patternType="solid">
          <fgColor indexed="21"/>
          <bgColor indexed="17"/>
        </patternFill>
      </fill>
    </dxf>
    <dxf>
      <font>
        <b/>
        <i val="0"/>
      </font>
      <fill>
        <patternFill patternType="solid">
          <fgColor indexed="9"/>
          <bgColor indexed="2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FEFE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81</xdr:col>
      <xdr:colOff>66675</xdr:colOff>
      <xdr:row>5</xdr:row>
      <xdr:rowOff>57150</xdr:rowOff>
    </xdr:from>
    <xdr:to>
      <xdr:col>81</xdr:col>
      <xdr:colOff>638175</xdr:colOff>
      <xdr:row>5</xdr:row>
      <xdr:rowOff>57150</xdr:rowOff>
    </xdr:to>
    <xdr:sp>
      <xdr:nvSpPr>
        <xdr:cNvPr id="1" name="Line 3"/>
        <xdr:cNvSpPr>
          <a:spLocks/>
        </xdr:cNvSpPr>
      </xdr:nvSpPr>
      <xdr:spPr>
        <a:xfrm>
          <a:off x="24479250" y="2324100"/>
          <a:ext cx="571500" cy="0"/>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Utilisateur\Desktop\CM1\EVAL%20CM1%20francai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rançais CM1"/>
      <sheetName val="Profil classe"/>
      <sheetName val="Profil élèv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14"/>
  <sheetViews>
    <sheetView showGridLines="0" tabSelected="1" zoomScale="75" zoomScaleNormal="75" zoomScalePageLayoutView="0" workbookViewId="0" topLeftCell="A1">
      <selection activeCell="A2" sqref="A2:A3"/>
    </sheetView>
  </sheetViews>
  <sheetFormatPr defaultColWidth="11.421875" defaultRowHeight="12.75"/>
  <cols>
    <col min="1" max="1" width="8.8515625" style="1" customWidth="1"/>
    <col min="2" max="2" width="76.00390625" style="1" customWidth="1"/>
    <col min="3" max="3" width="9.7109375" style="1" customWidth="1"/>
    <col min="4" max="5" width="10.28125" style="1" customWidth="1"/>
    <col min="6" max="6" width="13.140625" style="1" customWidth="1"/>
    <col min="7" max="7" width="13.28125" style="1" customWidth="1"/>
    <col min="8" max="8" width="11.7109375" style="1" customWidth="1"/>
    <col min="9" max="16384" width="11.421875" style="1" customWidth="1"/>
  </cols>
  <sheetData>
    <row r="1" spans="1:3" ht="69.75" customHeight="1">
      <c r="A1" s="100" t="s">
        <v>81</v>
      </c>
      <c r="B1" s="100"/>
      <c r="C1" s="100"/>
    </row>
    <row r="2" spans="1:3" ht="38.25" customHeight="1">
      <c r="A2" s="101"/>
      <c r="B2" s="102" t="s">
        <v>93</v>
      </c>
      <c r="C2" s="101"/>
    </row>
    <row r="3" spans="1:3" ht="24.75" customHeight="1">
      <c r="A3" s="101"/>
      <c r="B3" s="102"/>
      <c r="C3" s="101"/>
    </row>
    <row r="4" spans="1:3" ht="24.75" customHeight="1">
      <c r="A4" s="95"/>
      <c r="B4" s="99" t="s">
        <v>92</v>
      </c>
      <c r="C4" s="95"/>
    </row>
    <row r="5" spans="1:3" ht="72">
      <c r="A5" s="95"/>
      <c r="B5" s="96" t="s">
        <v>94</v>
      </c>
      <c r="C5" s="95"/>
    </row>
    <row r="6" spans="1:3" ht="12.75">
      <c r="A6" s="95"/>
      <c r="B6" s="98"/>
      <c r="C6" s="95"/>
    </row>
    <row r="7" spans="1:3" ht="20.25">
      <c r="A7" s="95"/>
      <c r="B7" s="97" t="s">
        <v>91</v>
      </c>
      <c r="C7" s="95"/>
    </row>
    <row r="8" spans="1:3" ht="54">
      <c r="A8" s="95"/>
      <c r="B8" s="96" t="s">
        <v>95</v>
      </c>
      <c r="C8" s="95"/>
    </row>
    <row r="9" spans="1:3" ht="126">
      <c r="A9" s="95"/>
      <c r="B9" s="96" t="s">
        <v>96</v>
      </c>
      <c r="C9" s="95"/>
    </row>
    <row r="10" spans="1:3" ht="72">
      <c r="A10" s="95"/>
      <c r="B10" s="96" t="s">
        <v>90</v>
      </c>
      <c r="C10" s="95"/>
    </row>
    <row r="11" spans="1:3" ht="72">
      <c r="A11" s="95"/>
      <c r="B11" s="96" t="s">
        <v>89</v>
      </c>
      <c r="C11" s="95"/>
    </row>
    <row r="12" spans="1:3" ht="36">
      <c r="A12" s="95"/>
      <c r="B12" s="96" t="s">
        <v>88</v>
      </c>
      <c r="C12" s="95"/>
    </row>
    <row r="13" spans="1:3" ht="12.75">
      <c r="A13" s="95"/>
      <c r="B13" s="95"/>
      <c r="C13" s="95"/>
    </row>
    <row r="14" spans="1:3" ht="12.75">
      <c r="A14" s="95"/>
      <c r="B14" s="95"/>
      <c r="C14" s="95"/>
    </row>
  </sheetData>
  <sheetProtection/>
  <mergeCells count="4">
    <mergeCell ref="A1:C1"/>
    <mergeCell ref="A2:A3"/>
    <mergeCell ref="C2:C3"/>
    <mergeCell ref="B2:B3"/>
  </mergeCells>
  <printOptions/>
  <pageMargins left="0.39375" right="0.5902777777777778" top="0.39375" bottom="0.39375" header="0.5118055555555556" footer="0.5118055555555556"/>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BV86"/>
  <sheetViews>
    <sheetView showGridLines="0" zoomScale="75" zoomScaleNormal="75" zoomScalePageLayoutView="0" workbookViewId="0" topLeftCell="A1">
      <selection activeCell="B10" sqref="B10:C10"/>
    </sheetView>
  </sheetViews>
  <sheetFormatPr defaultColWidth="11.421875" defaultRowHeight="12.75"/>
  <cols>
    <col min="1" max="1" width="3.00390625" style="1" customWidth="1"/>
    <col min="2" max="2" width="15.00390625" style="1" customWidth="1"/>
    <col min="3" max="3" width="15.7109375" style="1" customWidth="1"/>
    <col min="4" max="54" width="3.7109375" style="1" customWidth="1"/>
    <col min="55" max="56" width="9.7109375" style="1" customWidth="1"/>
    <col min="57" max="57" width="9.28125" style="1" customWidth="1"/>
    <col min="58" max="58" width="11.421875" style="1" customWidth="1"/>
    <col min="59" max="72" width="0" style="1" hidden="1" customWidth="1"/>
    <col min="73" max="16384" width="11.421875" style="1" customWidth="1"/>
  </cols>
  <sheetData>
    <row r="1" spans="1:74" ht="69.75" customHeight="1">
      <c r="A1" s="122" t="s">
        <v>81</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c r="AT1" s="122"/>
      <c r="AU1" s="122"/>
      <c r="AV1" s="122"/>
      <c r="AW1" s="122"/>
      <c r="AX1" s="122"/>
      <c r="AY1" s="122"/>
      <c r="AZ1" s="122"/>
      <c r="BA1" s="122"/>
      <c r="BB1" s="122"/>
      <c r="BC1" s="123"/>
      <c r="BD1" s="123"/>
      <c r="BE1" s="123"/>
      <c r="BF1" s="123"/>
      <c r="BG1" s="2"/>
      <c r="BH1" s="2"/>
      <c r="BI1" s="2"/>
      <c r="BJ1" s="2"/>
      <c r="BK1" s="2"/>
      <c r="BL1" s="2"/>
      <c r="BM1" s="2"/>
      <c r="BN1" s="2"/>
      <c r="BO1" s="2"/>
      <c r="BP1" s="2"/>
      <c r="BQ1" s="2"/>
      <c r="BR1" s="2"/>
      <c r="BS1" s="2"/>
      <c r="BT1" s="2"/>
      <c r="BU1" s="2"/>
      <c r="BV1" s="3"/>
    </row>
    <row r="2" spans="1:74" ht="25.5" customHeight="1">
      <c r="A2" s="124" t="s">
        <v>0</v>
      </c>
      <c r="B2" s="124"/>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6" t="s">
        <v>1</v>
      </c>
      <c r="AI2" s="116"/>
      <c r="AJ2" s="116"/>
      <c r="AK2" s="116"/>
      <c r="AL2" s="116"/>
      <c r="AM2" s="116"/>
      <c r="AN2" s="116"/>
      <c r="AO2" s="116"/>
      <c r="AP2" s="116"/>
      <c r="AQ2" s="116"/>
      <c r="AR2" s="116"/>
      <c r="AS2" s="116"/>
      <c r="AT2" s="116"/>
      <c r="AU2" s="116"/>
      <c r="AV2" s="116"/>
      <c r="AW2" s="125"/>
      <c r="AX2" s="125"/>
      <c r="AY2" s="125"/>
      <c r="AZ2" s="125"/>
      <c r="BA2" s="125"/>
      <c r="BB2" s="125"/>
      <c r="BC2" s="126" t="s">
        <v>2</v>
      </c>
      <c r="BD2" s="126"/>
      <c r="BE2" s="126"/>
      <c r="BF2" s="127">
        <v>0.6</v>
      </c>
      <c r="BU2" s="2"/>
      <c r="BV2" s="3"/>
    </row>
    <row r="3" spans="1:74" ht="25.5" customHeight="1">
      <c r="A3" s="124" t="s">
        <v>3</v>
      </c>
      <c r="B3" s="124"/>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6" t="s">
        <v>4</v>
      </c>
      <c r="AI3" s="116"/>
      <c r="AJ3" s="116"/>
      <c r="AK3" s="116"/>
      <c r="AL3" s="116"/>
      <c r="AM3" s="116"/>
      <c r="AN3" s="116"/>
      <c r="AO3" s="116"/>
      <c r="AP3" s="116"/>
      <c r="AQ3" s="116"/>
      <c r="AR3" s="116"/>
      <c r="AS3" s="116"/>
      <c r="AT3" s="116"/>
      <c r="AU3" s="116"/>
      <c r="AV3" s="116"/>
      <c r="AW3" s="117"/>
      <c r="AX3" s="117"/>
      <c r="AY3" s="117"/>
      <c r="AZ3" s="117"/>
      <c r="BA3" s="117"/>
      <c r="BB3" s="117"/>
      <c r="BC3" s="126"/>
      <c r="BD3" s="126"/>
      <c r="BE3" s="126"/>
      <c r="BF3" s="127"/>
      <c r="BU3" s="2"/>
      <c r="BV3" s="3"/>
    </row>
    <row r="4" spans="1:73" ht="25.5" customHeight="1">
      <c r="A4" s="118" t="s">
        <v>79</v>
      </c>
      <c r="B4" s="118"/>
      <c r="C4" s="118"/>
      <c r="D4" s="119" t="s">
        <v>71</v>
      </c>
      <c r="E4" s="119"/>
      <c r="F4" s="119"/>
      <c r="G4" s="119"/>
      <c r="H4" s="119"/>
      <c r="I4" s="119"/>
      <c r="J4" s="119"/>
      <c r="K4" s="119"/>
      <c r="L4" s="119"/>
      <c r="M4" s="119"/>
      <c r="N4" s="119"/>
      <c r="O4" s="119"/>
      <c r="P4" s="119"/>
      <c r="Q4" s="119"/>
      <c r="R4" s="119"/>
      <c r="S4" s="119"/>
      <c r="T4" s="119"/>
      <c r="U4" s="119"/>
      <c r="V4" s="119"/>
      <c r="W4" s="119"/>
      <c r="X4" s="119"/>
      <c r="Y4" s="119"/>
      <c r="Z4" s="119"/>
      <c r="AA4" s="119"/>
      <c r="AB4" s="120" t="s">
        <v>82</v>
      </c>
      <c r="AC4" s="120"/>
      <c r="AD4" s="120"/>
      <c r="AE4" s="120"/>
      <c r="AF4" s="120"/>
      <c r="AG4" s="120"/>
      <c r="AH4" s="120"/>
      <c r="AI4" s="120"/>
      <c r="AJ4" s="120"/>
      <c r="AK4" s="120"/>
      <c r="AL4" s="120"/>
      <c r="AM4" s="120"/>
      <c r="AN4" s="120"/>
      <c r="AO4" s="120"/>
      <c r="AP4" s="120"/>
      <c r="AQ4" s="120"/>
      <c r="AR4" s="120"/>
      <c r="AS4" s="120"/>
      <c r="AT4" s="120"/>
      <c r="AU4" s="120"/>
      <c r="AV4" s="120"/>
      <c r="AW4" s="121" t="s">
        <v>73</v>
      </c>
      <c r="AX4" s="121"/>
      <c r="AY4" s="121"/>
      <c r="AZ4" s="121"/>
      <c r="BA4" s="121"/>
      <c r="BB4" s="121"/>
      <c r="BC4" s="111" t="s">
        <v>8</v>
      </c>
      <c r="BD4" s="112" t="s">
        <v>9</v>
      </c>
      <c r="BE4" s="113" t="s">
        <v>10</v>
      </c>
      <c r="BF4" s="114" t="s">
        <v>11</v>
      </c>
      <c r="BU4" s="2"/>
    </row>
    <row r="5" spans="1:73" ht="32.25" customHeight="1">
      <c r="A5" s="7" t="s">
        <v>12</v>
      </c>
      <c r="B5" s="115" t="s">
        <v>13</v>
      </c>
      <c r="C5" s="115"/>
      <c r="D5" s="8">
        <v>1</v>
      </c>
      <c r="E5" s="8">
        <v>2</v>
      </c>
      <c r="F5" s="8">
        <v>3</v>
      </c>
      <c r="G5" s="8">
        <v>4</v>
      </c>
      <c r="H5" s="8">
        <v>5</v>
      </c>
      <c r="I5" s="8">
        <v>6</v>
      </c>
      <c r="J5" s="8">
        <v>7</v>
      </c>
      <c r="K5" s="8">
        <v>8</v>
      </c>
      <c r="L5" s="8">
        <v>9</v>
      </c>
      <c r="M5" s="8">
        <v>10</v>
      </c>
      <c r="N5" s="8">
        <v>11</v>
      </c>
      <c r="O5" s="8">
        <v>12</v>
      </c>
      <c r="P5" s="8">
        <v>13</v>
      </c>
      <c r="Q5" s="8">
        <v>14</v>
      </c>
      <c r="R5" s="8">
        <v>15</v>
      </c>
      <c r="S5" s="8">
        <v>16</v>
      </c>
      <c r="T5" s="8">
        <v>17</v>
      </c>
      <c r="U5" s="8">
        <v>18</v>
      </c>
      <c r="V5" s="8">
        <v>19</v>
      </c>
      <c r="W5" s="8">
        <v>20</v>
      </c>
      <c r="X5" s="8">
        <v>21</v>
      </c>
      <c r="Y5" s="8">
        <v>22</v>
      </c>
      <c r="Z5" s="8">
        <v>23</v>
      </c>
      <c r="AA5" s="8">
        <v>24</v>
      </c>
      <c r="AB5" s="9">
        <v>25</v>
      </c>
      <c r="AC5" s="9">
        <v>26</v>
      </c>
      <c r="AD5" s="9">
        <v>27</v>
      </c>
      <c r="AE5" s="9">
        <v>28</v>
      </c>
      <c r="AF5" s="9">
        <v>29</v>
      </c>
      <c r="AG5" s="9">
        <v>30</v>
      </c>
      <c r="AH5" s="9">
        <v>31</v>
      </c>
      <c r="AI5" s="9">
        <v>32</v>
      </c>
      <c r="AJ5" s="9">
        <v>33</v>
      </c>
      <c r="AK5" s="9">
        <v>34</v>
      </c>
      <c r="AL5" s="9">
        <v>35</v>
      </c>
      <c r="AM5" s="9">
        <v>36</v>
      </c>
      <c r="AN5" s="9">
        <v>37</v>
      </c>
      <c r="AO5" s="9">
        <v>38</v>
      </c>
      <c r="AP5" s="9">
        <v>39</v>
      </c>
      <c r="AQ5" s="9">
        <v>40</v>
      </c>
      <c r="AR5" s="9">
        <v>41</v>
      </c>
      <c r="AS5" s="9">
        <v>42</v>
      </c>
      <c r="AT5" s="9">
        <v>43</v>
      </c>
      <c r="AU5" s="9">
        <v>44</v>
      </c>
      <c r="AV5" s="9">
        <v>45</v>
      </c>
      <c r="AW5" s="10">
        <v>46</v>
      </c>
      <c r="AX5" s="10">
        <v>47</v>
      </c>
      <c r="AY5" s="10">
        <v>48</v>
      </c>
      <c r="AZ5" s="10">
        <v>49</v>
      </c>
      <c r="BA5" s="10">
        <v>50</v>
      </c>
      <c r="BB5" s="10">
        <v>51</v>
      </c>
      <c r="BC5" s="111"/>
      <c r="BD5" s="112"/>
      <c r="BE5" s="113"/>
      <c r="BF5" s="114"/>
      <c r="BG5" s="11" t="s">
        <v>37</v>
      </c>
      <c r="BH5" s="12" t="s">
        <v>38</v>
      </c>
      <c r="BI5" s="82" t="s">
        <v>39</v>
      </c>
      <c r="BJ5" s="60" t="s">
        <v>40</v>
      </c>
      <c r="BK5" s="82" t="s">
        <v>41</v>
      </c>
      <c r="BL5" s="12" t="s">
        <v>83</v>
      </c>
      <c r="BM5" s="82" t="s">
        <v>84</v>
      </c>
      <c r="BN5" s="60" t="s">
        <v>85</v>
      </c>
      <c r="BO5" s="82" t="s">
        <v>86</v>
      </c>
      <c r="BP5" s="12" t="s">
        <v>74</v>
      </c>
      <c r="BQ5" s="82" t="s">
        <v>75</v>
      </c>
      <c r="BR5" s="60" t="s">
        <v>76</v>
      </c>
      <c r="BS5" s="82" t="s">
        <v>77</v>
      </c>
      <c r="BT5" s="82" t="s">
        <v>87</v>
      </c>
      <c r="BU5" s="2"/>
    </row>
    <row r="6" spans="1:73" s="20" customFormat="1" ht="18" customHeight="1">
      <c r="A6" s="13">
        <v>1</v>
      </c>
      <c r="B6" s="108"/>
      <c r="C6" s="108"/>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3">
        <f aca="true" t="shared" si="0" ref="BC6:BC40">IF(COUNTA(D6:BB6)=0,"",COUNTIF(D6:BB6,"9"))</f>
      </c>
      <c r="BD6" s="13">
        <f aca="true" t="shared" si="1" ref="BD6:BD40">IF(COUNTA(D6:BB6)=0,"",COUNTIF(D6:BB6,"1"))</f>
      </c>
      <c r="BE6" s="15">
        <f>IF(BD6="","",BD6/(51-BG6))</f>
      </c>
      <c r="BF6" s="16">
        <f aca="true" t="shared" si="2" ref="BF6:BF40">IF(BE6="","",IF(BE6&lt;$BF$2,"Difficulté","RAS"))</f>
      </c>
      <c r="BG6" s="17">
        <f aca="true" t="shared" si="3" ref="BG6:BG40">(COUNTIF(D6:BB6,"0"))</f>
        <v>0</v>
      </c>
      <c r="BH6" s="13">
        <f aca="true" t="shared" si="4" ref="BH6:BH40">IF(COUNTA(D6:AA6)=0,"",COUNTIF(D6:AA6,"1"))</f>
      </c>
      <c r="BI6" s="18">
        <f>IF(BH6="","",BH6/(24-BJ6))</f>
      </c>
      <c r="BJ6" s="13">
        <f aca="true" t="shared" si="5" ref="BJ6:BJ40">(COUNTIF(D6:AA6,"0"))</f>
        <v>0</v>
      </c>
      <c r="BK6" s="13">
        <f aca="true" t="shared" si="6" ref="BK6:BK40">IF(BI6="","",IF(BI6&lt;$BF$2,"Difficulté","RAS"))</f>
      </c>
      <c r="BL6" s="13">
        <f aca="true" t="shared" si="7" ref="BL6:BL40">IF(COUNTA(AB6:AV6)=0,"",COUNTIF(AB6:AV6,"1"))</f>
      </c>
      <c r="BM6" s="18">
        <f>IF(BL6="","",BL6/(21-BN6))</f>
      </c>
      <c r="BN6" s="13">
        <f aca="true" t="shared" si="8" ref="BN6:BN40">(COUNTIF(AB6:AV6,"0"))</f>
        <v>0</v>
      </c>
      <c r="BO6" s="13">
        <f aca="true" t="shared" si="9" ref="BO6:BO40">IF(BM6="","",IF(BM6&lt;$BF$2,"Difficulté","RAS"))</f>
      </c>
      <c r="BP6" s="13">
        <f aca="true" t="shared" si="10" ref="BP6:BP40">IF(COUNTA(AW6:BB6)=0,"",COUNTIF(AW6:BB6,"1"))</f>
      </c>
      <c r="BQ6" s="18">
        <f>IF(BP6="","",BP6/(6-BR6))</f>
      </c>
      <c r="BR6" s="13">
        <f aca="true" t="shared" si="11" ref="BR6:BR40">(COUNTIF(AW6:BB6,"0"))</f>
        <v>0</v>
      </c>
      <c r="BS6" s="13">
        <f aca="true" t="shared" si="12" ref="BS6:BS40">IF(BQ6="","",IF(BQ6&lt;$BF$2,"Difficulté","RAS"))</f>
      </c>
      <c r="BT6" s="18">
        <f>IF(BE6="","",BE6)</f>
      </c>
      <c r="BU6" s="19"/>
    </row>
    <row r="7" spans="1:73" s="20" customFormat="1" ht="15.75" customHeight="1">
      <c r="A7" s="13">
        <v>2</v>
      </c>
      <c r="B7" s="108"/>
      <c r="C7" s="108"/>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3">
        <f t="shared" si="0"/>
      </c>
      <c r="BD7" s="13">
        <f t="shared" si="1"/>
      </c>
      <c r="BE7" s="15">
        <f aca="true" t="shared" si="13" ref="BE7:BE40">IF(BD7="","",BD7/(51-BG7))</f>
      </c>
      <c r="BF7" s="16">
        <f t="shared" si="2"/>
      </c>
      <c r="BG7" s="17">
        <f t="shared" si="3"/>
        <v>0</v>
      </c>
      <c r="BH7" s="13">
        <f t="shared" si="4"/>
      </c>
      <c r="BI7" s="18">
        <f aca="true" t="shared" si="14" ref="BI7:BI40">IF(BH7="","",BH7/(24-BJ7))</f>
      </c>
      <c r="BJ7" s="13">
        <f t="shared" si="5"/>
        <v>0</v>
      </c>
      <c r="BK7" s="13">
        <f t="shared" si="6"/>
      </c>
      <c r="BL7" s="13">
        <f t="shared" si="7"/>
      </c>
      <c r="BM7" s="18">
        <f aca="true" t="shared" si="15" ref="BM7:BM40">IF(BL7="","",BL7/(21-BN7))</f>
      </c>
      <c r="BN7" s="13">
        <f t="shared" si="8"/>
        <v>0</v>
      </c>
      <c r="BO7" s="13">
        <f t="shared" si="9"/>
      </c>
      <c r="BP7" s="13">
        <f t="shared" si="10"/>
      </c>
      <c r="BQ7" s="18">
        <f aca="true" t="shared" si="16" ref="BQ7:BQ40">IF(BP7="","",BP7/(6-BR7))</f>
      </c>
      <c r="BR7" s="13">
        <f t="shared" si="11"/>
        <v>0</v>
      </c>
      <c r="BS7" s="13">
        <f t="shared" si="12"/>
      </c>
      <c r="BT7" s="18">
        <f aca="true" t="shared" si="17" ref="BT7:BT40">IF(BE7="","",BE7)</f>
      </c>
      <c r="BU7" s="19"/>
    </row>
    <row r="8" spans="1:73" s="20" customFormat="1" ht="15.75" customHeight="1">
      <c r="A8" s="13">
        <v>3</v>
      </c>
      <c r="B8" s="108"/>
      <c r="C8" s="108"/>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3">
        <f t="shared" si="0"/>
      </c>
      <c r="BD8" s="13">
        <f t="shared" si="1"/>
      </c>
      <c r="BE8" s="15">
        <f t="shared" si="13"/>
      </c>
      <c r="BF8" s="16">
        <f t="shared" si="2"/>
      </c>
      <c r="BG8" s="17">
        <f t="shared" si="3"/>
        <v>0</v>
      </c>
      <c r="BH8" s="13">
        <f t="shared" si="4"/>
      </c>
      <c r="BI8" s="18">
        <f t="shared" si="14"/>
      </c>
      <c r="BJ8" s="13">
        <f t="shared" si="5"/>
        <v>0</v>
      </c>
      <c r="BK8" s="13">
        <f t="shared" si="6"/>
      </c>
      <c r="BL8" s="13">
        <f t="shared" si="7"/>
      </c>
      <c r="BM8" s="18">
        <f t="shared" si="15"/>
      </c>
      <c r="BN8" s="13">
        <f t="shared" si="8"/>
        <v>0</v>
      </c>
      <c r="BO8" s="13">
        <f t="shared" si="9"/>
      </c>
      <c r="BP8" s="13">
        <f t="shared" si="10"/>
      </c>
      <c r="BQ8" s="18">
        <f t="shared" si="16"/>
      </c>
      <c r="BR8" s="13">
        <f t="shared" si="11"/>
        <v>0</v>
      </c>
      <c r="BS8" s="13">
        <f t="shared" si="12"/>
      </c>
      <c r="BT8" s="18">
        <f t="shared" si="17"/>
      </c>
      <c r="BU8" s="19"/>
    </row>
    <row r="9" spans="1:73" s="20" customFormat="1" ht="15.75" customHeight="1">
      <c r="A9" s="13">
        <v>4</v>
      </c>
      <c r="B9" s="108"/>
      <c r="C9" s="108"/>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3">
        <f t="shared" si="0"/>
      </c>
      <c r="BD9" s="13">
        <f t="shared" si="1"/>
      </c>
      <c r="BE9" s="15">
        <f t="shared" si="13"/>
      </c>
      <c r="BF9" s="16">
        <f t="shared" si="2"/>
      </c>
      <c r="BG9" s="17">
        <f t="shared" si="3"/>
        <v>0</v>
      </c>
      <c r="BH9" s="13">
        <f t="shared" si="4"/>
      </c>
      <c r="BI9" s="18">
        <f t="shared" si="14"/>
      </c>
      <c r="BJ9" s="13">
        <f t="shared" si="5"/>
        <v>0</v>
      </c>
      <c r="BK9" s="13">
        <f t="shared" si="6"/>
      </c>
      <c r="BL9" s="13">
        <f t="shared" si="7"/>
      </c>
      <c r="BM9" s="18">
        <f t="shared" si="15"/>
      </c>
      <c r="BN9" s="13">
        <f t="shared" si="8"/>
        <v>0</v>
      </c>
      <c r="BO9" s="13">
        <f t="shared" si="9"/>
      </c>
      <c r="BP9" s="13">
        <f t="shared" si="10"/>
      </c>
      <c r="BQ9" s="18">
        <f t="shared" si="16"/>
      </c>
      <c r="BR9" s="13">
        <f t="shared" si="11"/>
        <v>0</v>
      </c>
      <c r="BS9" s="13">
        <f t="shared" si="12"/>
      </c>
      <c r="BT9" s="18">
        <f t="shared" si="17"/>
      </c>
      <c r="BU9" s="19"/>
    </row>
    <row r="10" spans="1:73" s="20" customFormat="1" ht="15.75" customHeight="1">
      <c r="A10" s="13">
        <v>5</v>
      </c>
      <c r="B10" s="108"/>
      <c r="C10" s="108"/>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3">
        <f t="shared" si="0"/>
      </c>
      <c r="BD10" s="13">
        <f t="shared" si="1"/>
      </c>
      <c r="BE10" s="15">
        <f t="shared" si="13"/>
      </c>
      <c r="BF10" s="16">
        <f t="shared" si="2"/>
      </c>
      <c r="BG10" s="17">
        <f t="shared" si="3"/>
        <v>0</v>
      </c>
      <c r="BH10" s="13">
        <f t="shared" si="4"/>
      </c>
      <c r="BI10" s="18">
        <f t="shared" si="14"/>
      </c>
      <c r="BJ10" s="13">
        <f t="shared" si="5"/>
        <v>0</v>
      </c>
      <c r="BK10" s="13">
        <f t="shared" si="6"/>
      </c>
      <c r="BL10" s="13">
        <f t="shared" si="7"/>
      </c>
      <c r="BM10" s="18">
        <f t="shared" si="15"/>
      </c>
      <c r="BN10" s="13">
        <f t="shared" si="8"/>
        <v>0</v>
      </c>
      <c r="BO10" s="13">
        <f t="shared" si="9"/>
      </c>
      <c r="BP10" s="13">
        <f t="shared" si="10"/>
      </c>
      <c r="BQ10" s="18">
        <f t="shared" si="16"/>
      </c>
      <c r="BR10" s="13">
        <f t="shared" si="11"/>
        <v>0</v>
      </c>
      <c r="BS10" s="13">
        <f t="shared" si="12"/>
      </c>
      <c r="BT10" s="18">
        <f t="shared" si="17"/>
      </c>
      <c r="BU10" s="19"/>
    </row>
    <row r="11" spans="1:73" s="20" customFormat="1" ht="15.75" customHeight="1">
      <c r="A11" s="13">
        <v>6</v>
      </c>
      <c r="B11" s="108"/>
      <c r="C11" s="108"/>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3">
        <f t="shared" si="0"/>
      </c>
      <c r="BD11" s="13">
        <f t="shared" si="1"/>
      </c>
      <c r="BE11" s="15">
        <f t="shared" si="13"/>
      </c>
      <c r="BF11" s="16">
        <f t="shared" si="2"/>
      </c>
      <c r="BG11" s="17">
        <f t="shared" si="3"/>
        <v>0</v>
      </c>
      <c r="BH11" s="13">
        <f t="shared" si="4"/>
      </c>
      <c r="BI11" s="18">
        <f t="shared" si="14"/>
      </c>
      <c r="BJ11" s="13">
        <f t="shared" si="5"/>
        <v>0</v>
      </c>
      <c r="BK11" s="13">
        <f t="shared" si="6"/>
      </c>
      <c r="BL11" s="13">
        <f t="shared" si="7"/>
      </c>
      <c r="BM11" s="18">
        <f t="shared" si="15"/>
      </c>
      <c r="BN11" s="13">
        <f t="shared" si="8"/>
        <v>0</v>
      </c>
      <c r="BO11" s="13">
        <f t="shared" si="9"/>
      </c>
      <c r="BP11" s="13">
        <f t="shared" si="10"/>
      </c>
      <c r="BQ11" s="18">
        <f t="shared" si="16"/>
      </c>
      <c r="BR11" s="13">
        <f t="shared" si="11"/>
        <v>0</v>
      </c>
      <c r="BS11" s="13">
        <f t="shared" si="12"/>
      </c>
      <c r="BT11" s="18">
        <f t="shared" si="17"/>
      </c>
      <c r="BU11" s="19"/>
    </row>
    <row r="12" spans="1:73" s="20" customFormat="1" ht="15.75" customHeight="1">
      <c r="A12" s="13">
        <v>7</v>
      </c>
      <c r="B12" s="108"/>
      <c r="C12" s="108"/>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3">
        <f t="shared" si="0"/>
      </c>
      <c r="BD12" s="13">
        <f t="shared" si="1"/>
      </c>
      <c r="BE12" s="15">
        <f t="shared" si="13"/>
      </c>
      <c r="BF12" s="16">
        <f t="shared" si="2"/>
      </c>
      <c r="BG12" s="17">
        <f t="shared" si="3"/>
        <v>0</v>
      </c>
      <c r="BH12" s="13">
        <f t="shared" si="4"/>
      </c>
      <c r="BI12" s="18">
        <f t="shared" si="14"/>
      </c>
      <c r="BJ12" s="13">
        <f t="shared" si="5"/>
        <v>0</v>
      </c>
      <c r="BK12" s="13">
        <f t="shared" si="6"/>
      </c>
      <c r="BL12" s="13">
        <f t="shared" si="7"/>
      </c>
      <c r="BM12" s="18">
        <f t="shared" si="15"/>
      </c>
      <c r="BN12" s="13">
        <f t="shared" si="8"/>
        <v>0</v>
      </c>
      <c r="BO12" s="13">
        <f t="shared" si="9"/>
      </c>
      <c r="BP12" s="13">
        <f t="shared" si="10"/>
      </c>
      <c r="BQ12" s="18">
        <f t="shared" si="16"/>
      </c>
      <c r="BR12" s="13">
        <f t="shared" si="11"/>
        <v>0</v>
      </c>
      <c r="BS12" s="13">
        <f t="shared" si="12"/>
      </c>
      <c r="BT12" s="18">
        <f t="shared" si="17"/>
      </c>
      <c r="BU12" s="19"/>
    </row>
    <row r="13" spans="1:73" s="20" customFormat="1" ht="15.75" customHeight="1">
      <c r="A13" s="13">
        <v>8</v>
      </c>
      <c r="B13" s="108"/>
      <c r="C13" s="108"/>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3">
        <f t="shared" si="0"/>
      </c>
      <c r="BD13" s="13">
        <f t="shared" si="1"/>
      </c>
      <c r="BE13" s="15">
        <f t="shared" si="13"/>
      </c>
      <c r="BF13" s="16">
        <f t="shared" si="2"/>
      </c>
      <c r="BG13" s="17">
        <f t="shared" si="3"/>
        <v>0</v>
      </c>
      <c r="BH13" s="13">
        <f t="shared" si="4"/>
      </c>
      <c r="BI13" s="18">
        <f t="shared" si="14"/>
      </c>
      <c r="BJ13" s="13">
        <f t="shared" si="5"/>
        <v>0</v>
      </c>
      <c r="BK13" s="13">
        <f t="shared" si="6"/>
      </c>
      <c r="BL13" s="13">
        <f t="shared" si="7"/>
      </c>
      <c r="BM13" s="18">
        <f t="shared" si="15"/>
      </c>
      <c r="BN13" s="13">
        <f t="shared" si="8"/>
        <v>0</v>
      </c>
      <c r="BO13" s="13">
        <f t="shared" si="9"/>
      </c>
      <c r="BP13" s="13">
        <f t="shared" si="10"/>
      </c>
      <c r="BQ13" s="18">
        <f t="shared" si="16"/>
      </c>
      <c r="BR13" s="13">
        <f t="shared" si="11"/>
        <v>0</v>
      </c>
      <c r="BS13" s="13">
        <f t="shared" si="12"/>
      </c>
      <c r="BT13" s="18">
        <f t="shared" si="17"/>
      </c>
      <c r="BU13" s="19"/>
    </row>
    <row r="14" spans="1:73" s="20" customFormat="1" ht="15.75" customHeight="1">
      <c r="A14" s="13">
        <v>9</v>
      </c>
      <c r="B14" s="108"/>
      <c r="C14" s="108"/>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3">
        <f t="shared" si="0"/>
      </c>
      <c r="BD14" s="13">
        <f t="shared" si="1"/>
      </c>
      <c r="BE14" s="15">
        <f t="shared" si="13"/>
      </c>
      <c r="BF14" s="16">
        <f t="shared" si="2"/>
      </c>
      <c r="BG14" s="17">
        <f t="shared" si="3"/>
        <v>0</v>
      </c>
      <c r="BH14" s="13">
        <f t="shared" si="4"/>
      </c>
      <c r="BI14" s="18">
        <f t="shared" si="14"/>
      </c>
      <c r="BJ14" s="13">
        <f t="shared" si="5"/>
        <v>0</v>
      </c>
      <c r="BK14" s="13">
        <f t="shared" si="6"/>
      </c>
      <c r="BL14" s="13">
        <f t="shared" si="7"/>
      </c>
      <c r="BM14" s="18">
        <f t="shared" si="15"/>
      </c>
      <c r="BN14" s="13">
        <f t="shared" si="8"/>
        <v>0</v>
      </c>
      <c r="BO14" s="13">
        <f t="shared" si="9"/>
      </c>
      <c r="BP14" s="13">
        <f t="shared" si="10"/>
      </c>
      <c r="BQ14" s="18">
        <f t="shared" si="16"/>
      </c>
      <c r="BR14" s="13">
        <f t="shared" si="11"/>
        <v>0</v>
      </c>
      <c r="BS14" s="13">
        <f t="shared" si="12"/>
      </c>
      <c r="BT14" s="18">
        <f t="shared" si="17"/>
      </c>
      <c r="BU14" s="19"/>
    </row>
    <row r="15" spans="1:73" s="20" customFormat="1" ht="15.75" customHeight="1">
      <c r="A15" s="13">
        <v>10</v>
      </c>
      <c r="B15" s="108"/>
      <c r="C15" s="108"/>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3">
        <f t="shared" si="0"/>
      </c>
      <c r="BD15" s="13">
        <f t="shared" si="1"/>
      </c>
      <c r="BE15" s="15">
        <f t="shared" si="13"/>
      </c>
      <c r="BF15" s="16">
        <f t="shared" si="2"/>
      </c>
      <c r="BG15" s="17">
        <f t="shared" si="3"/>
        <v>0</v>
      </c>
      <c r="BH15" s="13">
        <f t="shared" si="4"/>
      </c>
      <c r="BI15" s="18">
        <f t="shared" si="14"/>
      </c>
      <c r="BJ15" s="13">
        <f t="shared" si="5"/>
        <v>0</v>
      </c>
      <c r="BK15" s="13">
        <f t="shared" si="6"/>
      </c>
      <c r="BL15" s="13">
        <f t="shared" si="7"/>
      </c>
      <c r="BM15" s="18">
        <f t="shared" si="15"/>
      </c>
      <c r="BN15" s="13">
        <f t="shared" si="8"/>
        <v>0</v>
      </c>
      <c r="BO15" s="13">
        <f t="shared" si="9"/>
      </c>
      <c r="BP15" s="13">
        <f t="shared" si="10"/>
      </c>
      <c r="BQ15" s="18">
        <f t="shared" si="16"/>
      </c>
      <c r="BR15" s="13">
        <f t="shared" si="11"/>
        <v>0</v>
      </c>
      <c r="BS15" s="13">
        <f t="shared" si="12"/>
      </c>
      <c r="BT15" s="18">
        <f t="shared" si="17"/>
      </c>
      <c r="BU15" s="19"/>
    </row>
    <row r="16" spans="1:73" s="20" customFormat="1" ht="15.75" customHeight="1">
      <c r="A16" s="13">
        <v>11</v>
      </c>
      <c r="B16" s="108"/>
      <c r="C16" s="108"/>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3">
        <f t="shared" si="0"/>
      </c>
      <c r="BD16" s="13">
        <f t="shared" si="1"/>
      </c>
      <c r="BE16" s="15">
        <f t="shared" si="13"/>
      </c>
      <c r="BF16" s="16">
        <f t="shared" si="2"/>
      </c>
      <c r="BG16" s="17">
        <f t="shared" si="3"/>
        <v>0</v>
      </c>
      <c r="BH16" s="13">
        <f t="shared" si="4"/>
      </c>
      <c r="BI16" s="18">
        <f t="shared" si="14"/>
      </c>
      <c r="BJ16" s="13">
        <f t="shared" si="5"/>
        <v>0</v>
      </c>
      <c r="BK16" s="13">
        <f t="shared" si="6"/>
      </c>
      <c r="BL16" s="13">
        <f t="shared" si="7"/>
      </c>
      <c r="BM16" s="18">
        <f t="shared" si="15"/>
      </c>
      <c r="BN16" s="13">
        <f t="shared" si="8"/>
        <v>0</v>
      </c>
      <c r="BO16" s="13">
        <f t="shared" si="9"/>
      </c>
      <c r="BP16" s="13">
        <f t="shared" si="10"/>
      </c>
      <c r="BQ16" s="18">
        <f t="shared" si="16"/>
      </c>
      <c r="BR16" s="13">
        <f t="shared" si="11"/>
        <v>0</v>
      </c>
      <c r="BS16" s="13">
        <f t="shared" si="12"/>
      </c>
      <c r="BT16" s="18">
        <f t="shared" si="17"/>
      </c>
      <c r="BU16" s="19"/>
    </row>
    <row r="17" spans="1:73" s="20" customFormat="1" ht="15.75" customHeight="1">
      <c r="A17" s="13">
        <v>12</v>
      </c>
      <c r="B17" s="108"/>
      <c r="C17" s="108"/>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3">
        <f t="shared" si="0"/>
      </c>
      <c r="BD17" s="13">
        <f t="shared" si="1"/>
      </c>
      <c r="BE17" s="15">
        <f t="shared" si="13"/>
      </c>
      <c r="BF17" s="16">
        <f t="shared" si="2"/>
      </c>
      <c r="BG17" s="17">
        <f t="shared" si="3"/>
        <v>0</v>
      </c>
      <c r="BH17" s="13">
        <f t="shared" si="4"/>
      </c>
      <c r="BI17" s="18">
        <f t="shared" si="14"/>
      </c>
      <c r="BJ17" s="13">
        <f t="shared" si="5"/>
        <v>0</v>
      </c>
      <c r="BK17" s="13">
        <f t="shared" si="6"/>
      </c>
      <c r="BL17" s="13">
        <f t="shared" si="7"/>
      </c>
      <c r="BM17" s="18">
        <f t="shared" si="15"/>
      </c>
      <c r="BN17" s="13">
        <f t="shared" si="8"/>
        <v>0</v>
      </c>
      <c r="BO17" s="13">
        <f t="shared" si="9"/>
      </c>
      <c r="BP17" s="13">
        <f t="shared" si="10"/>
      </c>
      <c r="BQ17" s="18">
        <f t="shared" si="16"/>
      </c>
      <c r="BR17" s="13">
        <f t="shared" si="11"/>
        <v>0</v>
      </c>
      <c r="BS17" s="13">
        <f t="shared" si="12"/>
      </c>
      <c r="BT17" s="18">
        <f t="shared" si="17"/>
      </c>
      <c r="BU17" s="19"/>
    </row>
    <row r="18" spans="1:73" s="20" customFormat="1" ht="15.75" customHeight="1">
      <c r="A18" s="13">
        <v>13</v>
      </c>
      <c r="B18" s="108"/>
      <c r="C18" s="108"/>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3">
        <f t="shared" si="0"/>
      </c>
      <c r="BD18" s="13">
        <f t="shared" si="1"/>
      </c>
      <c r="BE18" s="15">
        <f t="shared" si="13"/>
      </c>
      <c r="BF18" s="16">
        <f t="shared" si="2"/>
      </c>
      <c r="BG18" s="17">
        <f t="shared" si="3"/>
        <v>0</v>
      </c>
      <c r="BH18" s="13">
        <f t="shared" si="4"/>
      </c>
      <c r="BI18" s="18">
        <f t="shared" si="14"/>
      </c>
      <c r="BJ18" s="13">
        <f t="shared" si="5"/>
        <v>0</v>
      </c>
      <c r="BK18" s="13">
        <f t="shared" si="6"/>
      </c>
      <c r="BL18" s="13">
        <f t="shared" si="7"/>
      </c>
      <c r="BM18" s="18">
        <f t="shared" si="15"/>
      </c>
      <c r="BN18" s="13">
        <f t="shared" si="8"/>
        <v>0</v>
      </c>
      <c r="BO18" s="13">
        <f t="shared" si="9"/>
      </c>
      <c r="BP18" s="13">
        <f t="shared" si="10"/>
      </c>
      <c r="BQ18" s="18">
        <f t="shared" si="16"/>
      </c>
      <c r="BR18" s="13">
        <f t="shared" si="11"/>
        <v>0</v>
      </c>
      <c r="BS18" s="13">
        <f t="shared" si="12"/>
      </c>
      <c r="BT18" s="18">
        <f t="shared" si="17"/>
      </c>
      <c r="BU18" s="19"/>
    </row>
    <row r="19" spans="1:73" s="20" customFormat="1" ht="15.75" customHeight="1">
      <c r="A19" s="13">
        <v>14</v>
      </c>
      <c r="B19" s="108"/>
      <c r="C19" s="108"/>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3">
        <f t="shared" si="0"/>
      </c>
      <c r="BD19" s="13">
        <f t="shared" si="1"/>
      </c>
      <c r="BE19" s="15">
        <f t="shared" si="13"/>
      </c>
      <c r="BF19" s="16">
        <f t="shared" si="2"/>
      </c>
      <c r="BG19" s="17">
        <f t="shared" si="3"/>
        <v>0</v>
      </c>
      <c r="BH19" s="13">
        <f t="shared" si="4"/>
      </c>
      <c r="BI19" s="18">
        <f t="shared" si="14"/>
      </c>
      <c r="BJ19" s="13">
        <f t="shared" si="5"/>
        <v>0</v>
      </c>
      <c r="BK19" s="13">
        <f t="shared" si="6"/>
      </c>
      <c r="BL19" s="13">
        <f t="shared" si="7"/>
      </c>
      <c r="BM19" s="18">
        <f t="shared" si="15"/>
      </c>
      <c r="BN19" s="13">
        <f t="shared" si="8"/>
        <v>0</v>
      </c>
      <c r="BO19" s="13">
        <f t="shared" si="9"/>
      </c>
      <c r="BP19" s="13">
        <f t="shared" si="10"/>
      </c>
      <c r="BQ19" s="18">
        <f t="shared" si="16"/>
      </c>
      <c r="BR19" s="13">
        <f t="shared" si="11"/>
        <v>0</v>
      </c>
      <c r="BS19" s="13">
        <f t="shared" si="12"/>
      </c>
      <c r="BT19" s="18">
        <f t="shared" si="17"/>
      </c>
      <c r="BU19" s="19"/>
    </row>
    <row r="20" spans="1:73" s="20" customFormat="1" ht="15.75" customHeight="1">
      <c r="A20" s="13">
        <v>15</v>
      </c>
      <c r="B20" s="108"/>
      <c r="C20" s="108"/>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3">
        <f t="shared" si="0"/>
      </c>
      <c r="BD20" s="13">
        <f t="shared" si="1"/>
      </c>
      <c r="BE20" s="15">
        <f t="shared" si="13"/>
      </c>
      <c r="BF20" s="16">
        <f t="shared" si="2"/>
      </c>
      <c r="BG20" s="17">
        <f t="shared" si="3"/>
        <v>0</v>
      </c>
      <c r="BH20" s="13">
        <f t="shared" si="4"/>
      </c>
      <c r="BI20" s="18">
        <f t="shared" si="14"/>
      </c>
      <c r="BJ20" s="13">
        <f t="shared" si="5"/>
        <v>0</v>
      </c>
      <c r="BK20" s="13">
        <f t="shared" si="6"/>
      </c>
      <c r="BL20" s="13">
        <f t="shared" si="7"/>
      </c>
      <c r="BM20" s="18">
        <f t="shared" si="15"/>
      </c>
      <c r="BN20" s="13">
        <f t="shared" si="8"/>
        <v>0</v>
      </c>
      <c r="BO20" s="13">
        <f t="shared" si="9"/>
      </c>
      <c r="BP20" s="13">
        <f t="shared" si="10"/>
      </c>
      <c r="BQ20" s="18">
        <f t="shared" si="16"/>
      </c>
      <c r="BR20" s="13">
        <f t="shared" si="11"/>
        <v>0</v>
      </c>
      <c r="BS20" s="13">
        <f t="shared" si="12"/>
      </c>
      <c r="BT20" s="18">
        <f t="shared" si="17"/>
      </c>
      <c r="BU20" s="19"/>
    </row>
    <row r="21" spans="1:73" s="20" customFormat="1" ht="15.75" customHeight="1">
      <c r="A21" s="13">
        <v>16</v>
      </c>
      <c r="B21" s="108"/>
      <c r="C21" s="108"/>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3">
        <f t="shared" si="0"/>
      </c>
      <c r="BD21" s="13">
        <f t="shared" si="1"/>
      </c>
      <c r="BE21" s="15">
        <f t="shared" si="13"/>
      </c>
      <c r="BF21" s="16">
        <f t="shared" si="2"/>
      </c>
      <c r="BG21" s="17">
        <f t="shared" si="3"/>
        <v>0</v>
      </c>
      <c r="BH21" s="13">
        <f t="shared" si="4"/>
      </c>
      <c r="BI21" s="18">
        <f t="shared" si="14"/>
      </c>
      <c r="BJ21" s="13">
        <f t="shared" si="5"/>
        <v>0</v>
      </c>
      <c r="BK21" s="13">
        <f t="shared" si="6"/>
      </c>
      <c r="BL21" s="13">
        <f t="shared" si="7"/>
      </c>
      <c r="BM21" s="18">
        <f t="shared" si="15"/>
      </c>
      <c r="BN21" s="13">
        <f t="shared" si="8"/>
        <v>0</v>
      </c>
      <c r="BO21" s="13">
        <f t="shared" si="9"/>
      </c>
      <c r="BP21" s="13">
        <f t="shared" si="10"/>
      </c>
      <c r="BQ21" s="18">
        <f t="shared" si="16"/>
      </c>
      <c r="BR21" s="13">
        <f t="shared" si="11"/>
        <v>0</v>
      </c>
      <c r="BS21" s="13">
        <f t="shared" si="12"/>
      </c>
      <c r="BT21" s="18">
        <f t="shared" si="17"/>
      </c>
      <c r="BU21" s="19"/>
    </row>
    <row r="22" spans="1:73" s="20" customFormat="1" ht="15.75" customHeight="1">
      <c r="A22" s="13">
        <v>17</v>
      </c>
      <c r="B22" s="108"/>
      <c r="C22" s="108"/>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3">
        <f t="shared" si="0"/>
      </c>
      <c r="BD22" s="13">
        <f t="shared" si="1"/>
      </c>
      <c r="BE22" s="15">
        <f t="shared" si="13"/>
      </c>
      <c r="BF22" s="16">
        <f t="shared" si="2"/>
      </c>
      <c r="BG22" s="17">
        <f t="shared" si="3"/>
        <v>0</v>
      </c>
      <c r="BH22" s="13">
        <f t="shared" si="4"/>
      </c>
      <c r="BI22" s="18">
        <f t="shared" si="14"/>
      </c>
      <c r="BJ22" s="13">
        <f t="shared" si="5"/>
        <v>0</v>
      </c>
      <c r="BK22" s="13">
        <f t="shared" si="6"/>
      </c>
      <c r="BL22" s="13">
        <f t="shared" si="7"/>
      </c>
      <c r="BM22" s="18">
        <f t="shared" si="15"/>
      </c>
      <c r="BN22" s="13">
        <f t="shared" si="8"/>
        <v>0</v>
      </c>
      <c r="BO22" s="13">
        <f t="shared" si="9"/>
      </c>
      <c r="BP22" s="13">
        <f t="shared" si="10"/>
      </c>
      <c r="BQ22" s="18">
        <f t="shared" si="16"/>
      </c>
      <c r="BR22" s="13">
        <f t="shared" si="11"/>
        <v>0</v>
      </c>
      <c r="BS22" s="13">
        <f t="shared" si="12"/>
      </c>
      <c r="BT22" s="18">
        <f t="shared" si="17"/>
      </c>
      <c r="BU22" s="19"/>
    </row>
    <row r="23" spans="1:73" s="20" customFormat="1" ht="15.75" customHeight="1">
      <c r="A23" s="13">
        <v>18</v>
      </c>
      <c r="B23" s="108"/>
      <c r="C23" s="108"/>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3">
        <f t="shared" si="0"/>
      </c>
      <c r="BD23" s="13">
        <f t="shared" si="1"/>
      </c>
      <c r="BE23" s="15">
        <f t="shared" si="13"/>
      </c>
      <c r="BF23" s="16">
        <f t="shared" si="2"/>
      </c>
      <c r="BG23" s="17">
        <f t="shared" si="3"/>
        <v>0</v>
      </c>
      <c r="BH23" s="13">
        <f t="shared" si="4"/>
      </c>
      <c r="BI23" s="18">
        <f t="shared" si="14"/>
      </c>
      <c r="BJ23" s="13">
        <f t="shared" si="5"/>
        <v>0</v>
      </c>
      <c r="BK23" s="13">
        <f t="shared" si="6"/>
      </c>
      <c r="BL23" s="13">
        <f t="shared" si="7"/>
      </c>
      <c r="BM23" s="18">
        <f t="shared" si="15"/>
      </c>
      <c r="BN23" s="13">
        <f t="shared" si="8"/>
        <v>0</v>
      </c>
      <c r="BO23" s="13">
        <f t="shared" si="9"/>
      </c>
      <c r="BP23" s="13">
        <f t="shared" si="10"/>
      </c>
      <c r="BQ23" s="18">
        <f t="shared" si="16"/>
      </c>
      <c r="BR23" s="13">
        <f t="shared" si="11"/>
        <v>0</v>
      </c>
      <c r="BS23" s="13">
        <f t="shared" si="12"/>
      </c>
      <c r="BT23" s="18">
        <f t="shared" si="17"/>
      </c>
      <c r="BU23" s="19"/>
    </row>
    <row r="24" spans="1:73" s="20" customFormat="1" ht="15.75" customHeight="1">
      <c r="A24" s="13">
        <v>19</v>
      </c>
      <c r="B24" s="108"/>
      <c r="C24" s="108"/>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3">
        <f t="shared" si="0"/>
      </c>
      <c r="BD24" s="13">
        <f t="shared" si="1"/>
      </c>
      <c r="BE24" s="15">
        <f t="shared" si="13"/>
      </c>
      <c r="BF24" s="16">
        <f t="shared" si="2"/>
      </c>
      <c r="BG24" s="17">
        <f t="shared" si="3"/>
        <v>0</v>
      </c>
      <c r="BH24" s="13">
        <f t="shared" si="4"/>
      </c>
      <c r="BI24" s="18">
        <f t="shared" si="14"/>
      </c>
      <c r="BJ24" s="13">
        <f t="shared" si="5"/>
        <v>0</v>
      </c>
      <c r="BK24" s="13">
        <f t="shared" si="6"/>
      </c>
      <c r="BL24" s="13">
        <f t="shared" si="7"/>
      </c>
      <c r="BM24" s="18">
        <f t="shared" si="15"/>
      </c>
      <c r="BN24" s="13">
        <f t="shared" si="8"/>
        <v>0</v>
      </c>
      <c r="BO24" s="13">
        <f t="shared" si="9"/>
      </c>
      <c r="BP24" s="13">
        <f t="shared" si="10"/>
      </c>
      <c r="BQ24" s="18">
        <f t="shared" si="16"/>
      </c>
      <c r="BR24" s="13">
        <f t="shared" si="11"/>
        <v>0</v>
      </c>
      <c r="BS24" s="13">
        <f t="shared" si="12"/>
      </c>
      <c r="BT24" s="18">
        <f t="shared" si="17"/>
      </c>
      <c r="BU24" s="19"/>
    </row>
    <row r="25" spans="1:73" s="20" customFormat="1" ht="15.75" customHeight="1">
      <c r="A25" s="13">
        <v>20</v>
      </c>
      <c r="B25" s="108"/>
      <c r="C25" s="108"/>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3">
        <f t="shared" si="0"/>
      </c>
      <c r="BD25" s="13">
        <f t="shared" si="1"/>
      </c>
      <c r="BE25" s="15">
        <f t="shared" si="13"/>
      </c>
      <c r="BF25" s="16">
        <f t="shared" si="2"/>
      </c>
      <c r="BG25" s="17">
        <f t="shared" si="3"/>
        <v>0</v>
      </c>
      <c r="BH25" s="13">
        <f t="shared" si="4"/>
      </c>
      <c r="BI25" s="18">
        <f t="shared" si="14"/>
      </c>
      <c r="BJ25" s="13">
        <f t="shared" si="5"/>
        <v>0</v>
      </c>
      <c r="BK25" s="13">
        <f t="shared" si="6"/>
      </c>
      <c r="BL25" s="13">
        <f t="shared" si="7"/>
      </c>
      <c r="BM25" s="18">
        <f t="shared" si="15"/>
      </c>
      <c r="BN25" s="13">
        <f t="shared" si="8"/>
        <v>0</v>
      </c>
      <c r="BO25" s="13">
        <f t="shared" si="9"/>
      </c>
      <c r="BP25" s="13">
        <f t="shared" si="10"/>
      </c>
      <c r="BQ25" s="18">
        <f t="shared" si="16"/>
      </c>
      <c r="BR25" s="13">
        <f t="shared" si="11"/>
        <v>0</v>
      </c>
      <c r="BS25" s="13">
        <f t="shared" si="12"/>
      </c>
      <c r="BT25" s="18">
        <f t="shared" si="17"/>
      </c>
      <c r="BU25" s="19"/>
    </row>
    <row r="26" spans="1:73" s="20" customFormat="1" ht="15.75" customHeight="1">
      <c r="A26" s="13">
        <v>21</v>
      </c>
      <c r="B26" s="108"/>
      <c r="C26" s="108"/>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3">
        <f t="shared" si="0"/>
      </c>
      <c r="BD26" s="13">
        <f t="shared" si="1"/>
      </c>
      <c r="BE26" s="15">
        <f t="shared" si="13"/>
      </c>
      <c r="BF26" s="16">
        <f t="shared" si="2"/>
      </c>
      <c r="BG26" s="17">
        <f t="shared" si="3"/>
        <v>0</v>
      </c>
      <c r="BH26" s="13">
        <f t="shared" si="4"/>
      </c>
      <c r="BI26" s="18">
        <f t="shared" si="14"/>
      </c>
      <c r="BJ26" s="13">
        <f t="shared" si="5"/>
        <v>0</v>
      </c>
      <c r="BK26" s="13">
        <f t="shared" si="6"/>
      </c>
      <c r="BL26" s="13">
        <f t="shared" si="7"/>
      </c>
      <c r="BM26" s="18">
        <f t="shared" si="15"/>
      </c>
      <c r="BN26" s="13">
        <f t="shared" si="8"/>
        <v>0</v>
      </c>
      <c r="BO26" s="13">
        <f t="shared" si="9"/>
      </c>
      <c r="BP26" s="13">
        <f t="shared" si="10"/>
      </c>
      <c r="BQ26" s="18">
        <f t="shared" si="16"/>
      </c>
      <c r="BR26" s="13">
        <f t="shared" si="11"/>
        <v>0</v>
      </c>
      <c r="BS26" s="13">
        <f t="shared" si="12"/>
      </c>
      <c r="BT26" s="18">
        <f t="shared" si="17"/>
      </c>
      <c r="BU26" s="19"/>
    </row>
    <row r="27" spans="1:73" s="20" customFormat="1" ht="15.75" customHeight="1">
      <c r="A27" s="13">
        <v>22</v>
      </c>
      <c r="B27" s="108"/>
      <c r="C27" s="108"/>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3">
        <f t="shared" si="0"/>
      </c>
      <c r="BD27" s="13">
        <f t="shared" si="1"/>
      </c>
      <c r="BE27" s="15">
        <f t="shared" si="13"/>
      </c>
      <c r="BF27" s="16">
        <f t="shared" si="2"/>
      </c>
      <c r="BG27" s="17">
        <f t="shared" si="3"/>
        <v>0</v>
      </c>
      <c r="BH27" s="13">
        <f t="shared" si="4"/>
      </c>
      <c r="BI27" s="18">
        <f t="shared" si="14"/>
      </c>
      <c r="BJ27" s="13">
        <f t="shared" si="5"/>
        <v>0</v>
      </c>
      <c r="BK27" s="13">
        <f t="shared" si="6"/>
      </c>
      <c r="BL27" s="13">
        <f t="shared" si="7"/>
      </c>
      <c r="BM27" s="18">
        <f t="shared" si="15"/>
      </c>
      <c r="BN27" s="13">
        <f t="shared" si="8"/>
        <v>0</v>
      </c>
      <c r="BO27" s="13">
        <f t="shared" si="9"/>
      </c>
      <c r="BP27" s="13">
        <f t="shared" si="10"/>
      </c>
      <c r="BQ27" s="18">
        <f t="shared" si="16"/>
      </c>
      <c r="BR27" s="13">
        <f t="shared" si="11"/>
        <v>0</v>
      </c>
      <c r="BS27" s="13">
        <f t="shared" si="12"/>
      </c>
      <c r="BT27" s="18">
        <f t="shared" si="17"/>
      </c>
      <c r="BU27" s="19"/>
    </row>
    <row r="28" spans="1:73" s="20" customFormat="1" ht="15.75" customHeight="1">
      <c r="A28" s="13">
        <v>23</v>
      </c>
      <c r="B28" s="108"/>
      <c r="C28" s="108"/>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3">
        <f t="shared" si="0"/>
      </c>
      <c r="BD28" s="13">
        <f t="shared" si="1"/>
      </c>
      <c r="BE28" s="15">
        <f t="shared" si="13"/>
      </c>
      <c r="BF28" s="16">
        <f t="shared" si="2"/>
      </c>
      <c r="BG28" s="17">
        <f t="shared" si="3"/>
        <v>0</v>
      </c>
      <c r="BH28" s="13">
        <f t="shared" si="4"/>
      </c>
      <c r="BI28" s="18">
        <f t="shared" si="14"/>
      </c>
      <c r="BJ28" s="13">
        <f t="shared" si="5"/>
        <v>0</v>
      </c>
      <c r="BK28" s="13">
        <f t="shared" si="6"/>
      </c>
      <c r="BL28" s="13">
        <f t="shared" si="7"/>
      </c>
      <c r="BM28" s="18">
        <f t="shared" si="15"/>
      </c>
      <c r="BN28" s="13">
        <f t="shared" si="8"/>
        <v>0</v>
      </c>
      <c r="BO28" s="13">
        <f t="shared" si="9"/>
      </c>
      <c r="BP28" s="13">
        <f t="shared" si="10"/>
      </c>
      <c r="BQ28" s="18">
        <f t="shared" si="16"/>
      </c>
      <c r="BR28" s="13">
        <f t="shared" si="11"/>
        <v>0</v>
      </c>
      <c r="BS28" s="13">
        <f t="shared" si="12"/>
      </c>
      <c r="BT28" s="18">
        <f t="shared" si="17"/>
      </c>
      <c r="BU28" s="19"/>
    </row>
    <row r="29" spans="1:73" s="20" customFormat="1" ht="15.75" customHeight="1">
      <c r="A29" s="13">
        <v>24</v>
      </c>
      <c r="B29" s="108"/>
      <c r="C29" s="108"/>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3">
        <f t="shared" si="0"/>
      </c>
      <c r="BD29" s="13">
        <f t="shared" si="1"/>
      </c>
      <c r="BE29" s="15">
        <f t="shared" si="13"/>
      </c>
      <c r="BF29" s="16">
        <f t="shared" si="2"/>
      </c>
      <c r="BG29" s="17">
        <f t="shared" si="3"/>
        <v>0</v>
      </c>
      <c r="BH29" s="13">
        <f t="shared" si="4"/>
      </c>
      <c r="BI29" s="18">
        <f t="shared" si="14"/>
      </c>
      <c r="BJ29" s="13">
        <f t="shared" si="5"/>
        <v>0</v>
      </c>
      <c r="BK29" s="13">
        <f t="shared" si="6"/>
      </c>
      <c r="BL29" s="13">
        <f t="shared" si="7"/>
      </c>
      <c r="BM29" s="18">
        <f t="shared" si="15"/>
      </c>
      <c r="BN29" s="13">
        <f t="shared" si="8"/>
        <v>0</v>
      </c>
      <c r="BO29" s="13">
        <f t="shared" si="9"/>
      </c>
      <c r="BP29" s="13">
        <f t="shared" si="10"/>
      </c>
      <c r="BQ29" s="18">
        <f t="shared" si="16"/>
      </c>
      <c r="BR29" s="13">
        <f t="shared" si="11"/>
        <v>0</v>
      </c>
      <c r="BS29" s="13">
        <f t="shared" si="12"/>
      </c>
      <c r="BT29" s="18">
        <f t="shared" si="17"/>
      </c>
      <c r="BU29" s="19"/>
    </row>
    <row r="30" spans="1:73" s="20" customFormat="1" ht="15.75" customHeight="1">
      <c r="A30" s="13">
        <v>25</v>
      </c>
      <c r="B30" s="108"/>
      <c r="C30" s="108"/>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3">
        <f t="shared" si="0"/>
      </c>
      <c r="BD30" s="13">
        <f t="shared" si="1"/>
      </c>
      <c r="BE30" s="15">
        <f t="shared" si="13"/>
      </c>
      <c r="BF30" s="16">
        <f t="shared" si="2"/>
      </c>
      <c r="BG30" s="17">
        <f t="shared" si="3"/>
        <v>0</v>
      </c>
      <c r="BH30" s="13">
        <f t="shared" si="4"/>
      </c>
      <c r="BI30" s="18">
        <f t="shared" si="14"/>
      </c>
      <c r="BJ30" s="13">
        <f t="shared" si="5"/>
        <v>0</v>
      </c>
      <c r="BK30" s="13">
        <f t="shared" si="6"/>
      </c>
      <c r="BL30" s="13">
        <f t="shared" si="7"/>
      </c>
      <c r="BM30" s="18">
        <f t="shared" si="15"/>
      </c>
      <c r="BN30" s="13">
        <f t="shared" si="8"/>
        <v>0</v>
      </c>
      <c r="BO30" s="13">
        <f t="shared" si="9"/>
      </c>
      <c r="BP30" s="13">
        <f t="shared" si="10"/>
      </c>
      <c r="BQ30" s="18">
        <f t="shared" si="16"/>
      </c>
      <c r="BR30" s="13">
        <f t="shared" si="11"/>
        <v>0</v>
      </c>
      <c r="BS30" s="13">
        <f t="shared" si="12"/>
      </c>
      <c r="BT30" s="18">
        <f t="shared" si="17"/>
      </c>
      <c r="BU30" s="19"/>
    </row>
    <row r="31" spans="1:73" s="20" customFormat="1" ht="15.75" customHeight="1">
      <c r="A31" s="13">
        <v>26</v>
      </c>
      <c r="B31" s="108"/>
      <c r="C31" s="108"/>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3">
        <f t="shared" si="0"/>
      </c>
      <c r="BD31" s="13">
        <f t="shared" si="1"/>
      </c>
      <c r="BE31" s="15">
        <f t="shared" si="13"/>
      </c>
      <c r="BF31" s="16">
        <f t="shared" si="2"/>
      </c>
      <c r="BG31" s="17">
        <f t="shared" si="3"/>
        <v>0</v>
      </c>
      <c r="BH31" s="13">
        <f t="shared" si="4"/>
      </c>
      <c r="BI31" s="18">
        <f t="shared" si="14"/>
      </c>
      <c r="BJ31" s="13">
        <f t="shared" si="5"/>
        <v>0</v>
      </c>
      <c r="BK31" s="13">
        <f t="shared" si="6"/>
      </c>
      <c r="BL31" s="13">
        <f t="shared" si="7"/>
      </c>
      <c r="BM31" s="18">
        <f t="shared" si="15"/>
      </c>
      <c r="BN31" s="13">
        <f t="shared" si="8"/>
        <v>0</v>
      </c>
      <c r="BO31" s="13">
        <f t="shared" si="9"/>
      </c>
      <c r="BP31" s="13">
        <f t="shared" si="10"/>
      </c>
      <c r="BQ31" s="18">
        <f t="shared" si="16"/>
      </c>
      <c r="BR31" s="13">
        <f t="shared" si="11"/>
        <v>0</v>
      </c>
      <c r="BS31" s="13">
        <f t="shared" si="12"/>
      </c>
      <c r="BT31" s="18">
        <f t="shared" si="17"/>
      </c>
      <c r="BU31" s="19"/>
    </row>
    <row r="32" spans="1:73" s="20" customFormat="1" ht="15.75" customHeight="1">
      <c r="A32" s="13">
        <v>27</v>
      </c>
      <c r="B32" s="108"/>
      <c r="C32" s="108"/>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3">
        <f t="shared" si="0"/>
      </c>
      <c r="BD32" s="13">
        <f t="shared" si="1"/>
      </c>
      <c r="BE32" s="15">
        <f t="shared" si="13"/>
      </c>
      <c r="BF32" s="16">
        <f t="shared" si="2"/>
      </c>
      <c r="BG32" s="17">
        <f t="shared" si="3"/>
        <v>0</v>
      </c>
      <c r="BH32" s="13">
        <f t="shared" si="4"/>
      </c>
      <c r="BI32" s="18">
        <f t="shared" si="14"/>
      </c>
      <c r="BJ32" s="13">
        <f t="shared" si="5"/>
        <v>0</v>
      </c>
      <c r="BK32" s="13">
        <f t="shared" si="6"/>
      </c>
      <c r="BL32" s="13">
        <f t="shared" si="7"/>
      </c>
      <c r="BM32" s="18">
        <f t="shared" si="15"/>
      </c>
      <c r="BN32" s="13">
        <f t="shared" si="8"/>
        <v>0</v>
      </c>
      <c r="BO32" s="13">
        <f t="shared" si="9"/>
      </c>
      <c r="BP32" s="13">
        <f t="shared" si="10"/>
      </c>
      <c r="BQ32" s="18">
        <f t="shared" si="16"/>
      </c>
      <c r="BR32" s="13">
        <f t="shared" si="11"/>
        <v>0</v>
      </c>
      <c r="BS32" s="13">
        <f t="shared" si="12"/>
      </c>
      <c r="BT32" s="18">
        <f t="shared" si="17"/>
      </c>
      <c r="BU32" s="19"/>
    </row>
    <row r="33" spans="1:73" s="20" customFormat="1" ht="15.75" customHeight="1">
      <c r="A33" s="13">
        <v>28</v>
      </c>
      <c r="B33" s="108"/>
      <c r="C33" s="108"/>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3">
        <f t="shared" si="0"/>
      </c>
      <c r="BD33" s="13">
        <f t="shared" si="1"/>
      </c>
      <c r="BE33" s="15">
        <f t="shared" si="13"/>
      </c>
      <c r="BF33" s="16">
        <f t="shared" si="2"/>
      </c>
      <c r="BG33" s="17">
        <f t="shared" si="3"/>
        <v>0</v>
      </c>
      <c r="BH33" s="13">
        <f t="shared" si="4"/>
      </c>
      <c r="BI33" s="18">
        <f t="shared" si="14"/>
      </c>
      <c r="BJ33" s="13">
        <f t="shared" si="5"/>
        <v>0</v>
      </c>
      <c r="BK33" s="13">
        <f t="shared" si="6"/>
      </c>
      <c r="BL33" s="13">
        <f t="shared" si="7"/>
      </c>
      <c r="BM33" s="18">
        <f t="shared" si="15"/>
      </c>
      <c r="BN33" s="13">
        <f t="shared" si="8"/>
        <v>0</v>
      </c>
      <c r="BO33" s="13">
        <f t="shared" si="9"/>
      </c>
      <c r="BP33" s="13">
        <f t="shared" si="10"/>
      </c>
      <c r="BQ33" s="18">
        <f t="shared" si="16"/>
      </c>
      <c r="BR33" s="13">
        <f t="shared" si="11"/>
        <v>0</v>
      </c>
      <c r="BS33" s="13">
        <f t="shared" si="12"/>
      </c>
      <c r="BT33" s="18">
        <f t="shared" si="17"/>
      </c>
      <c r="BU33" s="19"/>
    </row>
    <row r="34" spans="1:73" s="20" customFormat="1" ht="15.75" customHeight="1">
      <c r="A34" s="13">
        <v>29</v>
      </c>
      <c r="B34" s="108"/>
      <c r="C34" s="108"/>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3">
        <f t="shared" si="0"/>
      </c>
      <c r="BD34" s="13">
        <f t="shared" si="1"/>
      </c>
      <c r="BE34" s="15">
        <f t="shared" si="13"/>
      </c>
      <c r="BF34" s="16">
        <f t="shared" si="2"/>
      </c>
      <c r="BG34" s="17">
        <f t="shared" si="3"/>
        <v>0</v>
      </c>
      <c r="BH34" s="13">
        <f t="shared" si="4"/>
      </c>
      <c r="BI34" s="18">
        <f t="shared" si="14"/>
      </c>
      <c r="BJ34" s="13">
        <f t="shared" si="5"/>
        <v>0</v>
      </c>
      <c r="BK34" s="13">
        <f t="shared" si="6"/>
      </c>
      <c r="BL34" s="13">
        <f t="shared" si="7"/>
      </c>
      <c r="BM34" s="18">
        <f t="shared" si="15"/>
      </c>
      <c r="BN34" s="13">
        <f t="shared" si="8"/>
        <v>0</v>
      </c>
      <c r="BO34" s="13">
        <f t="shared" si="9"/>
      </c>
      <c r="BP34" s="13">
        <f t="shared" si="10"/>
      </c>
      <c r="BQ34" s="18">
        <f t="shared" si="16"/>
      </c>
      <c r="BR34" s="13">
        <f t="shared" si="11"/>
        <v>0</v>
      </c>
      <c r="BS34" s="13">
        <f t="shared" si="12"/>
      </c>
      <c r="BT34" s="18">
        <f t="shared" si="17"/>
      </c>
      <c r="BU34" s="19"/>
    </row>
    <row r="35" spans="1:73" s="20" customFormat="1" ht="15.75" customHeight="1">
      <c r="A35" s="13">
        <v>30</v>
      </c>
      <c r="B35" s="108"/>
      <c r="C35" s="108"/>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3">
        <f t="shared" si="0"/>
      </c>
      <c r="BD35" s="13">
        <f t="shared" si="1"/>
      </c>
      <c r="BE35" s="15">
        <f t="shared" si="13"/>
      </c>
      <c r="BF35" s="16">
        <f t="shared" si="2"/>
      </c>
      <c r="BG35" s="17">
        <f t="shared" si="3"/>
        <v>0</v>
      </c>
      <c r="BH35" s="13">
        <f t="shared" si="4"/>
      </c>
      <c r="BI35" s="18">
        <f t="shared" si="14"/>
      </c>
      <c r="BJ35" s="13">
        <f t="shared" si="5"/>
        <v>0</v>
      </c>
      <c r="BK35" s="13">
        <f t="shared" si="6"/>
      </c>
      <c r="BL35" s="13">
        <f t="shared" si="7"/>
      </c>
      <c r="BM35" s="18">
        <f t="shared" si="15"/>
      </c>
      <c r="BN35" s="13">
        <f t="shared" si="8"/>
        <v>0</v>
      </c>
      <c r="BO35" s="13">
        <f t="shared" si="9"/>
      </c>
      <c r="BP35" s="13">
        <f t="shared" si="10"/>
      </c>
      <c r="BQ35" s="18">
        <f t="shared" si="16"/>
      </c>
      <c r="BR35" s="13">
        <f t="shared" si="11"/>
        <v>0</v>
      </c>
      <c r="BS35" s="13">
        <f t="shared" si="12"/>
      </c>
      <c r="BT35" s="18">
        <f t="shared" si="17"/>
      </c>
      <c r="BU35" s="19"/>
    </row>
    <row r="36" spans="1:73" s="20" customFormat="1" ht="15.75" customHeight="1">
      <c r="A36" s="13">
        <v>31</v>
      </c>
      <c r="B36" s="108"/>
      <c r="C36" s="108"/>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3">
        <f t="shared" si="0"/>
      </c>
      <c r="BD36" s="13">
        <f t="shared" si="1"/>
      </c>
      <c r="BE36" s="15">
        <f t="shared" si="13"/>
      </c>
      <c r="BF36" s="16">
        <f t="shared" si="2"/>
      </c>
      <c r="BG36" s="17">
        <f t="shared" si="3"/>
        <v>0</v>
      </c>
      <c r="BH36" s="13">
        <f t="shared" si="4"/>
      </c>
      <c r="BI36" s="18">
        <f t="shared" si="14"/>
      </c>
      <c r="BJ36" s="13">
        <f t="shared" si="5"/>
        <v>0</v>
      </c>
      <c r="BK36" s="13">
        <f t="shared" si="6"/>
      </c>
      <c r="BL36" s="13">
        <f t="shared" si="7"/>
      </c>
      <c r="BM36" s="18">
        <f t="shared" si="15"/>
      </c>
      <c r="BN36" s="13">
        <f t="shared" si="8"/>
        <v>0</v>
      </c>
      <c r="BO36" s="13">
        <f t="shared" si="9"/>
      </c>
      <c r="BP36" s="13">
        <f t="shared" si="10"/>
      </c>
      <c r="BQ36" s="18">
        <f t="shared" si="16"/>
      </c>
      <c r="BR36" s="13">
        <f t="shared" si="11"/>
        <v>0</v>
      </c>
      <c r="BS36" s="13">
        <f t="shared" si="12"/>
      </c>
      <c r="BT36" s="18">
        <f t="shared" si="17"/>
      </c>
      <c r="BU36" s="19"/>
    </row>
    <row r="37" spans="1:73" s="20" customFormat="1" ht="15.75" customHeight="1">
      <c r="A37" s="13">
        <v>32</v>
      </c>
      <c r="B37" s="108"/>
      <c r="C37" s="108"/>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3">
        <f t="shared" si="0"/>
      </c>
      <c r="BD37" s="13">
        <f t="shared" si="1"/>
      </c>
      <c r="BE37" s="15">
        <f t="shared" si="13"/>
      </c>
      <c r="BF37" s="16">
        <f t="shared" si="2"/>
      </c>
      <c r="BG37" s="17">
        <f t="shared" si="3"/>
        <v>0</v>
      </c>
      <c r="BH37" s="13">
        <f t="shared" si="4"/>
      </c>
      <c r="BI37" s="18">
        <f t="shared" si="14"/>
      </c>
      <c r="BJ37" s="13">
        <f t="shared" si="5"/>
        <v>0</v>
      </c>
      <c r="BK37" s="13">
        <f t="shared" si="6"/>
      </c>
      <c r="BL37" s="13">
        <f t="shared" si="7"/>
      </c>
      <c r="BM37" s="18">
        <f t="shared" si="15"/>
      </c>
      <c r="BN37" s="13">
        <f t="shared" si="8"/>
        <v>0</v>
      </c>
      <c r="BO37" s="13">
        <f t="shared" si="9"/>
      </c>
      <c r="BP37" s="13">
        <f t="shared" si="10"/>
      </c>
      <c r="BQ37" s="18">
        <f t="shared" si="16"/>
      </c>
      <c r="BR37" s="13">
        <f t="shared" si="11"/>
        <v>0</v>
      </c>
      <c r="BS37" s="13">
        <f t="shared" si="12"/>
      </c>
      <c r="BT37" s="18">
        <f t="shared" si="17"/>
      </c>
      <c r="BU37" s="19"/>
    </row>
    <row r="38" spans="1:73" s="20" customFormat="1" ht="15.75" customHeight="1">
      <c r="A38" s="13">
        <v>33</v>
      </c>
      <c r="B38" s="108"/>
      <c r="C38" s="108"/>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3">
        <f t="shared" si="0"/>
      </c>
      <c r="BD38" s="13">
        <f t="shared" si="1"/>
      </c>
      <c r="BE38" s="15">
        <f t="shared" si="13"/>
      </c>
      <c r="BF38" s="16">
        <f t="shared" si="2"/>
      </c>
      <c r="BG38" s="17">
        <f t="shared" si="3"/>
        <v>0</v>
      </c>
      <c r="BH38" s="13">
        <f t="shared" si="4"/>
      </c>
      <c r="BI38" s="18">
        <f t="shared" si="14"/>
      </c>
      <c r="BJ38" s="13">
        <f t="shared" si="5"/>
        <v>0</v>
      </c>
      <c r="BK38" s="13">
        <f t="shared" si="6"/>
      </c>
      <c r="BL38" s="13">
        <f t="shared" si="7"/>
      </c>
      <c r="BM38" s="18">
        <f t="shared" si="15"/>
      </c>
      <c r="BN38" s="13">
        <f t="shared" si="8"/>
        <v>0</v>
      </c>
      <c r="BO38" s="13">
        <f t="shared" si="9"/>
      </c>
      <c r="BP38" s="13">
        <f t="shared" si="10"/>
      </c>
      <c r="BQ38" s="18">
        <f t="shared" si="16"/>
      </c>
      <c r="BR38" s="13">
        <f t="shared" si="11"/>
        <v>0</v>
      </c>
      <c r="BS38" s="13">
        <f t="shared" si="12"/>
      </c>
      <c r="BT38" s="18">
        <f t="shared" si="17"/>
      </c>
      <c r="BU38" s="19"/>
    </row>
    <row r="39" spans="1:73" s="20" customFormat="1" ht="15.75" customHeight="1">
      <c r="A39" s="13">
        <v>34</v>
      </c>
      <c r="B39" s="108"/>
      <c r="C39" s="108"/>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3">
        <f t="shared" si="0"/>
      </c>
      <c r="BD39" s="13">
        <f t="shared" si="1"/>
      </c>
      <c r="BE39" s="15">
        <f t="shared" si="13"/>
      </c>
      <c r="BF39" s="16">
        <f t="shared" si="2"/>
      </c>
      <c r="BG39" s="17">
        <f t="shared" si="3"/>
        <v>0</v>
      </c>
      <c r="BH39" s="13">
        <f t="shared" si="4"/>
      </c>
      <c r="BI39" s="18">
        <f t="shared" si="14"/>
      </c>
      <c r="BJ39" s="13">
        <f t="shared" si="5"/>
        <v>0</v>
      </c>
      <c r="BK39" s="13">
        <f t="shared" si="6"/>
      </c>
      <c r="BL39" s="13">
        <f t="shared" si="7"/>
      </c>
      <c r="BM39" s="18">
        <f t="shared" si="15"/>
      </c>
      <c r="BN39" s="13">
        <f t="shared" si="8"/>
        <v>0</v>
      </c>
      <c r="BO39" s="13">
        <f t="shared" si="9"/>
      </c>
      <c r="BP39" s="13">
        <f t="shared" si="10"/>
      </c>
      <c r="BQ39" s="18">
        <f t="shared" si="16"/>
      </c>
      <c r="BR39" s="13">
        <f t="shared" si="11"/>
        <v>0</v>
      </c>
      <c r="BS39" s="13">
        <f t="shared" si="12"/>
      </c>
      <c r="BT39" s="18">
        <f t="shared" si="17"/>
      </c>
      <c r="BU39" s="19"/>
    </row>
    <row r="40" spans="1:73" s="20" customFormat="1" ht="15.75" customHeight="1">
      <c r="A40" s="13">
        <v>35</v>
      </c>
      <c r="B40" s="108"/>
      <c r="C40" s="108"/>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3">
        <f t="shared" si="0"/>
      </c>
      <c r="BD40" s="13">
        <f t="shared" si="1"/>
      </c>
      <c r="BE40" s="15">
        <f t="shared" si="13"/>
      </c>
      <c r="BF40" s="16">
        <f t="shared" si="2"/>
      </c>
      <c r="BG40" s="17">
        <f t="shared" si="3"/>
        <v>0</v>
      </c>
      <c r="BH40" s="13">
        <f t="shared" si="4"/>
      </c>
      <c r="BI40" s="18">
        <f t="shared" si="14"/>
      </c>
      <c r="BJ40" s="13">
        <f t="shared" si="5"/>
        <v>0</v>
      </c>
      <c r="BK40" s="13">
        <f t="shared" si="6"/>
      </c>
      <c r="BL40" s="13">
        <f t="shared" si="7"/>
      </c>
      <c r="BM40" s="18">
        <f t="shared" si="15"/>
      </c>
      <c r="BN40" s="13">
        <f t="shared" si="8"/>
        <v>0</v>
      </c>
      <c r="BO40" s="13">
        <f t="shared" si="9"/>
      </c>
      <c r="BP40" s="13">
        <f t="shared" si="10"/>
      </c>
      <c r="BQ40" s="18">
        <f t="shared" si="16"/>
      </c>
      <c r="BR40" s="13">
        <f t="shared" si="11"/>
        <v>0</v>
      </c>
      <c r="BS40" s="13">
        <f t="shared" si="12"/>
      </c>
      <c r="BT40" s="18">
        <f t="shared" si="17"/>
      </c>
      <c r="BU40" s="19"/>
    </row>
    <row r="41" spans="1:74" s="20" customFormat="1" ht="39.75" customHeight="1">
      <c r="A41" s="21">
        <f>COUNTIF(B6:B40,"")</f>
        <v>35</v>
      </c>
      <c r="B41" s="22">
        <f>35-A41</f>
        <v>0</v>
      </c>
      <c r="C41" s="4" t="s">
        <v>43</v>
      </c>
      <c r="D41" s="23">
        <f aca="true" t="shared" si="18" ref="D41:BB41">COUNTIF(D6:D35,"9")</f>
        <v>0</v>
      </c>
      <c r="E41" s="23">
        <f t="shared" si="18"/>
        <v>0</v>
      </c>
      <c r="F41" s="23">
        <f t="shared" si="18"/>
        <v>0</v>
      </c>
      <c r="G41" s="23">
        <f t="shared" si="18"/>
        <v>0</v>
      </c>
      <c r="H41" s="23">
        <f t="shared" si="18"/>
        <v>0</v>
      </c>
      <c r="I41" s="23">
        <f t="shared" si="18"/>
        <v>0</v>
      </c>
      <c r="J41" s="23">
        <f t="shared" si="18"/>
        <v>0</v>
      </c>
      <c r="K41" s="23">
        <f t="shared" si="18"/>
        <v>0</v>
      </c>
      <c r="L41" s="23">
        <f t="shared" si="18"/>
        <v>0</v>
      </c>
      <c r="M41" s="23">
        <f t="shared" si="18"/>
        <v>0</v>
      </c>
      <c r="N41" s="23">
        <f t="shared" si="18"/>
        <v>0</v>
      </c>
      <c r="O41" s="23">
        <f t="shared" si="18"/>
        <v>0</v>
      </c>
      <c r="P41" s="23">
        <f t="shared" si="18"/>
        <v>0</v>
      </c>
      <c r="Q41" s="23">
        <f t="shared" si="18"/>
        <v>0</v>
      </c>
      <c r="R41" s="23">
        <f t="shared" si="18"/>
        <v>0</v>
      </c>
      <c r="S41" s="23">
        <f t="shared" si="18"/>
        <v>0</v>
      </c>
      <c r="T41" s="23">
        <f t="shared" si="18"/>
        <v>0</v>
      </c>
      <c r="U41" s="23">
        <f t="shared" si="18"/>
        <v>0</v>
      </c>
      <c r="V41" s="23">
        <f t="shared" si="18"/>
        <v>0</v>
      </c>
      <c r="W41" s="23">
        <f t="shared" si="18"/>
        <v>0</v>
      </c>
      <c r="X41" s="23">
        <f t="shared" si="18"/>
        <v>0</v>
      </c>
      <c r="Y41" s="23">
        <f t="shared" si="18"/>
        <v>0</v>
      </c>
      <c r="Z41" s="23">
        <f t="shared" si="18"/>
        <v>0</v>
      </c>
      <c r="AA41" s="23">
        <f t="shared" si="18"/>
        <v>0</v>
      </c>
      <c r="AB41" s="23">
        <f t="shared" si="18"/>
        <v>0</v>
      </c>
      <c r="AC41" s="23">
        <f t="shared" si="18"/>
        <v>0</v>
      </c>
      <c r="AD41" s="23">
        <f t="shared" si="18"/>
        <v>0</v>
      </c>
      <c r="AE41" s="23">
        <f t="shared" si="18"/>
        <v>0</v>
      </c>
      <c r="AF41" s="23">
        <f t="shared" si="18"/>
        <v>0</v>
      </c>
      <c r="AG41" s="23">
        <f t="shared" si="18"/>
        <v>0</v>
      </c>
      <c r="AH41" s="23">
        <f t="shared" si="18"/>
        <v>0</v>
      </c>
      <c r="AI41" s="23">
        <f t="shared" si="18"/>
        <v>0</v>
      </c>
      <c r="AJ41" s="23">
        <f t="shared" si="18"/>
        <v>0</v>
      </c>
      <c r="AK41" s="23">
        <f t="shared" si="18"/>
        <v>0</v>
      </c>
      <c r="AL41" s="23">
        <f t="shared" si="18"/>
        <v>0</v>
      </c>
      <c r="AM41" s="23">
        <f t="shared" si="18"/>
        <v>0</v>
      </c>
      <c r="AN41" s="23">
        <f t="shared" si="18"/>
        <v>0</v>
      </c>
      <c r="AO41" s="23">
        <f t="shared" si="18"/>
        <v>0</v>
      </c>
      <c r="AP41" s="23">
        <f t="shared" si="18"/>
        <v>0</v>
      </c>
      <c r="AQ41" s="23">
        <f t="shared" si="18"/>
        <v>0</v>
      </c>
      <c r="AR41" s="23">
        <f t="shared" si="18"/>
        <v>0</v>
      </c>
      <c r="AS41" s="23">
        <f t="shared" si="18"/>
        <v>0</v>
      </c>
      <c r="AT41" s="23">
        <f t="shared" si="18"/>
        <v>0</v>
      </c>
      <c r="AU41" s="23">
        <f t="shared" si="18"/>
        <v>0</v>
      </c>
      <c r="AV41" s="23">
        <f t="shared" si="18"/>
        <v>0</v>
      </c>
      <c r="AW41" s="23">
        <f t="shared" si="18"/>
        <v>0</v>
      </c>
      <c r="AX41" s="23">
        <f t="shared" si="18"/>
        <v>0</v>
      </c>
      <c r="AY41" s="23">
        <f t="shared" si="18"/>
        <v>0</v>
      </c>
      <c r="AZ41" s="23">
        <f t="shared" si="18"/>
        <v>0</v>
      </c>
      <c r="BA41" s="23">
        <f t="shared" si="18"/>
        <v>0</v>
      </c>
      <c r="BB41" s="23">
        <f t="shared" si="18"/>
        <v>0</v>
      </c>
      <c r="BC41" s="2"/>
      <c r="BD41" s="2"/>
      <c r="BE41" s="2"/>
      <c r="BF41" s="24">
        <f>COUNTIF(BF6:BF40,"Difficulté")</f>
        <v>0</v>
      </c>
      <c r="BG41" s="2"/>
      <c r="BH41" s="19"/>
      <c r="BI41" s="19"/>
      <c r="BJ41" s="19"/>
      <c r="BK41" s="19"/>
      <c r="BL41" s="19"/>
      <c r="BM41" s="19"/>
      <c r="BN41" s="19"/>
      <c r="BO41" s="19"/>
      <c r="BP41" s="19"/>
      <c r="BQ41" s="19"/>
      <c r="BR41" s="19"/>
      <c r="BS41" s="19"/>
      <c r="BT41" s="19"/>
      <c r="BU41" s="19"/>
      <c r="BV41" s="25"/>
    </row>
    <row r="42" spans="1:74" ht="39.75" customHeight="1">
      <c r="A42" s="2"/>
      <c r="B42" s="2"/>
      <c r="C42" s="5" t="s">
        <v>44</v>
      </c>
      <c r="D42" s="23">
        <f aca="true" t="shared" si="19" ref="D42:BB42">COUNTIF(D6:D35,"1")</f>
        <v>0</v>
      </c>
      <c r="E42" s="23">
        <f t="shared" si="19"/>
        <v>0</v>
      </c>
      <c r="F42" s="23">
        <f t="shared" si="19"/>
        <v>0</v>
      </c>
      <c r="G42" s="23">
        <f t="shared" si="19"/>
        <v>0</v>
      </c>
      <c r="H42" s="23">
        <f t="shared" si="19"/>
        <v>0</v>
      </c>
      <c r="I42" s="23">
        <f t="shared" si="19"/>
        <v>0</v>
      </c>
      <c r="J42" s="23">
        <f t="shared" si="19"/>
        <v>0</v>
      </c>
      <c r="K42" s="23">
        <f t="shared" si="19"/>
        <v>0</v>
      </c>
      <c r="L42" s="23">
        <f t="shared" si="19"/>
        <v>0</v>
      </c>
      <c r="M42" s="23">
        <f t="shared" si="19"/>
        <v>0</v>
      </c>
      <c r="N42" s="23">
        <f t="shared" si="19"/>
        <v>0</v>
      </c>
      <c r="O42" s="23">
        <f t="shared" si="19"/>
        <v>0</v>
      </c>
      <c r="P42" s="23">
        <f t="shared" si="19"/>
        <v>0</v>
      </c>
      <c r="Q42" s="23">
        <f t="shared" si="19"/>
        <v>0</v>
      </c>
      <c r="R42" s="23">
        <f t="shared" si="19"/>
        <v>0</v>
      </c>
      <c r="S42" s="23">
        <f t="shared" si="19"/>
        <v>0</v>
      </c>
      <c r="T42" s="23">
        <f t="shared" si="19"/>
        <v>0</v>
      </c>
      <c r="U42" s="23">
        <f t="shared" si="19"/>
        <v>0</v>
      </c>
      <c r="V42" s="23">
        <f t="shared" si="19"/>
        <v>0</v>
      </c>
      <c r="W42" s="23">
        <f t="shared" si="19"/>
        <v>0</v>
      </c>
      <c r="X42" s="23">
        <f t="shared" si="19"/>
        <v>0</v>
      </c>
      <c r="Y42" s="23">
        <f t="shared" si="19"/>
        <v>0</v>
      </c>
      <c r="Z42" s="23">
        <f t="shared" si="19"/>
        <v>0</v>
      </c>
      <c r="AA42" s="23">
        <f t="shared" si="19"/>
        <v>0</v>
      </c>
      <c r="AB42" s="23">
        <f t="shared" si="19"/>
        <v>0</v>
      </c>
      <c r="AC42" s="23">
        <f t="shared" si="19"/>
        <v>0</v>
      </c>
      <c r="AD42" s="23">
        <f t="shared" si="19"/>
        <v>0</v>
      </c>
      <c r="AE42" s="23">
        <f t="shared" si="19"/>
        <v>0</v>
      </c>
      <c r="AF42" s="23">
        <f t="shared" si="19"/>
        <v>0</v>
      </c>
      <c r="AG42" s="23">
        <f t="shared" si="19"/>
        <v>0</v>
      </c>
      <c r="AH42" s="23">
        <f t="shared" si="19"/>
        <v>0</v>
      </c>
      <c r="AI42" s="23">
        <f t="shared" si="19"/>
        <v>0</v>
      </c>
      <c r="AJ42" s="23">
        <f t="shared" si="19"/>
        <v>0</v>
      </c>
      <c r="AK42" s="23">
        <f t="shared" si="19"/>
        <v>0</v>
      </c>
      <c r="AL42" s="23">
        <f t="shared" si="19"/>
        <v>0</v>
      </c>
      <c r="AM42" s="23">
        <f t="shared" si="19"/>
        <v>0</v>
      </c>
      <c r="AN42" s="23">
        <f t="shared" si="19"/>
        <v>0</v>
      </c>
      <c r="AO42" s="23">
        <f t="shared" si="19"/>
        <v>0</v>
      </c>
      <c r="AP42" s="23">
        <f t="shared" si="19"/>
        <v>0</v>
      </c>
      <c r="AQ42" s="23">
        <f t="shared" si="19"/>
        <v>0</v>
      </c>
      <c r="AR42" s="23">
        <f t="shared" si="19"/>
        <v>0</v>
      </c>
      <c r="AS42" s="23">
        <f t="shared" si="19"/>
        <v>0</v>
      </c>
      <c r="AT42" s="23">
        <f t="shared" si="19"/>
        <v>0</v>
      </c>
      <c r="AU42" s="23">
        <f t="shared" si="19"/>
        <v>0</v>
      </c>
      <c r="AV42" s="23">
        <f t="shared" si="19"/>
        <v>0</v>
      </c>
      <c r="AW42" s="23">
        <f t="shared" si="19"/>
        <v>0</v>
      </c>
      <c r="AX42" s="23">
        <f t="shared" si="19"/>
        <v>0</v>
      </c>
      <c r="AY42" s="23">
        <f t="shared" si="19"/>
        <v>0</v>
      </c>
      <c r="AZ42" s="23">
        <f t="shared" si="19"/>
        <v>0</v>
      </c>
      <c r="BA42" s="23">
        <f t="shared" si="19"/>
        <v>0</v>
      </c>
      <c r="BB42" s="23">
        <f t="shared" si="19"/>
        <v>0</v>
      </c>
      <c r="BC42" s="2"/>
      <c r="BD42" s="2"/>
      <c r="BE42" s="2"/>
      <c r="BF42" s="2"/>
      <c r="BG42" s="2"/>
      <c r="BH42" s="2"/>
      <c r="BI42" s="2"/>
      <c r="BJ42" s="2"/>
      <c r="BK42" s="2"/>
      <c r="BL42" s="2"/>
      <c r="BM42" s="2"/>
      <c r="BN42" s="2"/>
      <c r="BO42" s="2"/>
      <c r="BP42" s="2"/>
      <c r="BQ42" s="2"/>
      <c r="BR42" s="2"/>
      <c r="BS42" s="2"/>
      <c r="BT42" s="2"/>
      <c r="BU42" s="2"/>
      <c r="BV42" s="3"/>
    </row>
    <row r="43" spans="1:74" ht="49.5" customHeight="1">
      <c r="A43" s="2"/>
      <c r="B43" s="2"/>
      <c r="C43" s="9" t="s">
        <v>45</v>
      </c>
      <c r="D43" s="26">
        <f aca="true" t="shared" si="20" ref="D43:J43">IF(D47=0,"",D42/D47)</f>
      </c>
      <c r="E43" s="26">
        <f t="shared" si="20"/>
      </c>
      <c r="F43" s="26">
        <f t="shared" si="20"/>
      </c>
      <c r="G43" s="26">
        <f t="shared" si="20"/>
      </c>
      <c r="H43" s="26">
        <f t="shared" si="20"/>
      </c>
      <c r="I43" s="26">
        <f t="shared" si="20"/>
      </c>
      <c r="J43" s="26">
        <f t="shared" si="20"/>
      </c>
      <c r="K43" s="26">
        <f aca="true" t="shared" si="21" ref="K43:U43">IF(K47=0,"",K42/K47)</f>
      </c>
      <c r="L43" s="26">
        <f t="shared" si="21"/>
      </c>
      <c r="M43" s="26">
        <f t="shared" si="21"/>
      </c>
      <c r="N43" s="26">
        <f t="shared" si="21"/>
      </c>
      <c r="O43" s="26">
        <f t="shared" si="21"/>
      </c>
      <c r="P43" s="26">
        <f t="shared" si="21"/>
      </c>
      <c r="Q43" s="26">
        <f t="shared" si="21"/>
      </c>
      <c r="R43" s="26">
        <f t="shared" si="21"/>
      </c>
      <c r="S43" s="26">
        <f t="shared" si="21"/>
      </c>
      <c r="T43" s="26">
        <f t="shared" si="21"/>
      </c>
      <c r="U43" s="26">
        <f t="shared" si="21"/>
      </c>
      <c r="V43" s="26">
        <f aca="true" t="shared" si="22" ref="V43:BB43">IF(V47=0,"",V42/V47)</f>
      </c>
      <c r="W43" s="26">
        <f t="shared" si="22"/>
      </c>
      <c r="X43" s="26">
        <f t="shared" si="22"/>
      </c>
      <c r="Y43" s="26">
        <f t="shared" si="22"/>
      </c>
      <c r="Z43" s="26">
        <f t="shared" si="22"/>
      </c>
      <c r="AA43" s="26">
        <f t="shared" si="22"/>
      </c>
      <c r="AB43" s="26">
        <f t="shared" si="22"/>
      </c>
      <c r="AC43" s="26">
        <f t="shared" si="22"/>
      </c>
      <c r="AD43" s="26">
        <f t="shared" si="22"/>
      </c>
      <c r="AE43" s="26">
        <f t="shared" si="22"/>
      </c>
      <c r="AF43" s="26">
        <f t="shared" si="22"/>
      </c>
      <c r="AG43" s="26">
        <f t="shared" si="22"/>
      </c>
      <c r="AH43" s="26">
        <f t="shared" si="22"/>
      </c>
      <c r="AI43" s="26">
        <f t="shared" si="22"/>
      </c>
      <c r="AJ43" s="26">
        <f t="shared" si="22"/>
      </c>
      <c r="AK43" s="26">
        <f t="shared" si="22"/>
      </c>
      <c r="AL43" s="26">
        <f t="shared" si="22"/>
      </c>
      <c r="AM43" s="26">
        <f t="shared" si="22"/>
      </c>
      <c r="AN43" s="26">
        <f t="shared" si="22"/>
      </c>
      <c r="AO43" s="26">
        <f t="shared" si="22"/>
      </c>
      <c r="AP43" s="26">
        <f t="shared" si="22"/>
      </c>
      <c r="AQ43" s="26">
        <f t="shared" si="22"/>
      </c>
      <c r="AR43" s="26">
        <f t="shared" si="22"/>
      </c>
      <c r="AS43" s="26">
        <f t="shared" si="22"/>
      </c>
      <c r="AT43" s="26">
        <f t="shared" si="22"/>
      </c>
      <c r="AU43" s="26">
        <f t="shared" si="22"/>
      </c>
      <c r="AV43" s="26">
        <f t="shared" si="22"/>
      </c>
      <c r="AW43" s="26">
        <f t="shared" si="22"/>
      </c>
      <c r="AX43" s="26">
        <f t="shared" si="22"/>
      </c>
      <c r="AY43" s="26">
        <f t="shared" si="22"/>
      </c>
      <c r="AZ43" s="26">
        <f t="shared" si="22"/>
      </c>
      <c r="BA43" s="26">
        <f t="shared" si="22"/>
      </c>
      <c r="BB43" s="26">
        <f t="shared" si="22"/>
      </c>
      <c r="BC43" s="27"/>
      <c r="BD43" s="27"/>
      <c r="BE43" s="2"/>
      <c r="BF43" s="2"/>
      <c r="BG43" s="2"/>
      <c r="BH43" s="2"/>
      <c r="BI43" s="2"/>
      <c r="BJ43" s="2"/>
      <c r="BK43" s="2"/>
      <c r="BL43" s="2"/>
      <c r="BM43" s="2"/>
      <c r="BN43" s="2"/>
      <c r="BO43" s="2"/>
      <c r="BP43" s="2"/>
      <c r="BQ43" s="2"/>
      <c r="BR43" s="2"/>
      <c r="BS43" s="2"/>
      <c r="BT43" s="2"/>
      <c r="BU43" s="2"/>
      <c r="BV43" s="3"/>
    </row>
    <row r="44" spans="1:74" ht="18">
      <c r="A44" s="2"/>
      <c r="B44" s="2"/>
      <c r="C44" s="28"/>
      <c r="D44" s="109" t="s">
        <v>71</v>
      </c>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10" t="s">
        <v>82</v>
      </c>
      <c r="AC44" s="110"/>
      <c r="AD44" s="110"/>
      <c r="AE44" s="110"/>
      <c r="AF44" s="110"/>
      <c r="AG44" s="110"/>
      <c r="AH44" s="110"/>
      <c r="AI44" s="110"/>
      <c r="AJ44" s="110"/>
      <c r="AK44" s="110"/>
      <c r="AL44" s="110"/>
      <c r="AM44" s="110"/>
      <c r="AN44" s="110"/>
      <c r="AO44" s="110"/>
      <c r="AP44" s="110"/>
      <c r="AQ44" s="110"/>
      <c r="AR44" s="110"/>
      <c r="AS44" s="110"/>
      <c r="AT44" s="110"/>
      <c r="AU44" s="110"/>
      <c r="AV44" s="110"/>
      <c r="AW44" s="104" t="s">
        <v>73</v>
      </c>
      <c r="AX44" s="104"/>
      <c r="AY44" s="104"/>
      <c r="AZ44" s="104"/>
      <c r="BA44" s="104"/>
      <c r="BB44" s="104"/>
      <c r="BC44" s="2"/>
      <c r="BD44" s="2"/>
      <c r="BE44" s="2"/>
      <c r="BF44" s="2"/>
      <c r="BG44" s="2"/>
      <c r="BH44" s="2"/>
      <c r="BI44" s="2"/>
      <c r="BJ44" s="2"/>
      <c r="BK44" s="2"/>
      <c r="BL44" s="2"/>
      <c r="BM44" s="2"/>
      <c r="BN44" s="2"/>
      <c r="BO44" s="2"/>
      <c r="BP44" s="2"/>
      <c r="BQ44" s="2"/>
      <c r="BR44" s="2"/>
      <c r="BS44" s="2"/>
      <c r="BT44" s="2"/>
      <c r="BU44" s="2"/>
      <c r="BV44" s="3"/>
    </row>
    <row r="45" spans="1:74" ht="42.75" customHeight="1">
      <c r="A45" s="2"/>
      <c r="B45" s="2"/>
      <c r="C45" s="29" t="s">
        <v>46</v>
      </c>
      <c r="D45" s="105" t="e">
        <f>AVERAGE(D43:AA43)</f>
        <v>#DIV/0!</v>
      </c>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6" t="e">
        <f>AVERAGE(AB43:AV43)</f>
        <v>#DIV/0!</v>
      </c>
      <c r="AC45" s="106"/>
      <c r="AD45" s="106"/>
      <c r="AE45" s="106"/>
      <c r="AF45" s="106"/>
      <c r="AG45" s="106"/>
      <c r="AH45" s="106"/>
      <c r="AI45" s="106"/>
      <c r="AJ45" s="106"/>
      <c r="AK45" s="106"/>
      <c r="AL45" s="106"/>
      <c r="AM45" s="106"/>
      <c r="AN45" s="106"/>
      <c r="AO45" s="106"/>
      <c r="AP45" s="106"/>
      <c r="AQ45" s="106"/>
      <c r="AR45" s="106"/>
      <c r="AS45" s="106"/>
      <c r="AT45" s="106"/>
      <c r="AU45" s="106"/>
      <c r="AV45" s="106"/>
      <c r="AW45" s="107" t="e">
        <f>AVERAGE(AW43:BB43)</f>
        <v>#DIV/0!</v>
      </c>
      <c r="AX45" s="107"/>
      <c r="AY45" s="107"/>
      <c r="AZ45" s="107"/>
      <c r="BA45" s="107"/>
      <c r="BB45" s="107"/>
      <c r="BC45" s="2"/>
      <c r="BD45" s="2"/>
      <c r="BE45" s="2"/>
      <c r="BF45" s="2"/>
      <c r="BG45" s="2"/>
      <c r="BH45" s="2"/>
      <c r="BI45" s="2"/>
      <c r="BJ45" s="2"/>
      <c r="BK45" s="2"/>
      <c r="BL45" s="2"/>
      <c r="BM45" s="2"/>
      <c r="BN45" s="2"/>
      <c r="BO45" s="2"/>
      <c r="BP45" s="2"/>
      <c r="BQ45" s="2"/>
      <c r="BR45" s="2"/>
      <c r="BS45" s="2"/>
      <c r="BT45" s="2"/>
      <c r="BU45" s="2"/>
      <c r="BV45" s="3"/>
    </row>
    <row r="46" spans="3:74" ht="12.75" hidden="1">
      <c r="C46" s="1" t="s">
        <v>47</v>
      </c>
      <c r="D46" s="1">
        <f aca="true" t="shared" si="23" ref="D46:BB46">(COUNTIF(D6:D35,"0"))</f>
        <v>0</v>
      </c>
      <c r="E46" s="1">
        <f t="shared" si="23"/>
        <v>0</v>
      </c>
      <c r="F46" s="1">
        <f t="shared" si="23"/>
        <v>0</v>
      </c>
      <c r="G46" s="1">
        <f t="shared" si="23"/>
        <v>0</v>
      </c>
      <c r="H46" s="1">
        <f t="shared" si="23"/>
        <v>0</v>
      </c>
      <c r="I46" s="1">
        <f t="shared" si="23"/>
        <v>0</v>
      </c>
      <c r="J46" s="1">
        <f t="shared" si="23"/>
        <v>0</v>
      </c>
      <c r="K46" s="1">
        <f t="shared" si="23"/>
        <v>0</v>
      </c>
      <c r="L46" s="1">
        <f t="shared" si="23"/>
        <v>0</v>
      </c>
      <c r="M46" s="1">
        <f t="shared" si="23"/>
        <v>0</v>
      </c>
      <c r="N46" s="1">
        <f t="shared" si="23"/>
        <v>0</v>
      </c>
      <c r="O46" s="1">
        <f t="shared" si="23"/>
        <v>0</v>
      </c>
      <c r="P46" s="1">
        <f t="shared" si="23"/>
        <v>0</v>
      </c>
      <c r="Q46" s="1">
        <f t="shared" si="23"/>
        <v>0</v>
      </c>
      <c r="R46" s="1">
        <f t="shared" si="23"/>
        <v>0</v>
      </c>
      <c r="S46" s="1">
        <f t="shared" si="23"/>
        <v>0</v>
      </c>
      <c r="T46" s="1">
        <f t="shared" si="23"/>
        <v>0</v>
      </c>
      <c r="U46" s="1">
        <f t="shared" si="23"/>
        <v>0</v>
      </c>
      <c r="V46" s="1">
        <f t="shared" si="23"/>
        <v>0</v>
      </c>
      <c r="W46" s="1">
        <f t="shared" si="23"/>
        <v>0</v>
      </c>
      <c r="X46" s="1">
        <f t="shared" si="23"/>
        <v>0</v>
      </c>
      <c r="Y46" s="1">
        <f t="shared" si="23"/>
        <v>0</v>
      </c>
      <c r="Z46" s="1">
        <f t="shared" si="23"/>
        <v>0</v>
      </c>
      <c r="AA46" s="1">
        <f t="shared" si="23"/>
        <v>0</v>
      </c>
      <c r="AB46" s="1">
        <f t="shared" si="23"/>
        <v>0</v>
      </c>
      <c r="AC46" s="1">
        <f t="shared" si="23"/>
        <v>0</v>
      </c>
      <c r="AD46" s="1">
        <f t="shared" si="23"/>
        <v>0</v>
      </c>
      <c r="AE46" s="1">
        <f t="shared" si="23"/>
        <v>0</v>
      </c>
      <c r="AF46" s="1">
        <f t="shared" si="23"/>
        <v>0</v>
      </c>
      <c r="AG46" s="1">
        <f t="shared" si="23"/>
        <v>0</v>
      </c>
      <c r="AH46" s="1">
        <f t="shared" si="23"/>
        <v>0</v>
      </c>
      <c r="AI46" s="1">
        <f t="shared" si="23"/>
        <v>0</v>
      </c>
      <c r="AJ46" s="1">
        <f t="shared" si="23"/>
        <v>0</v>
      </c>
      <c r="AK46" s="1">
        <f t="shared" si="23"/>
        <v>0</v>
      </c>
      <c r="AL46" s="1">
        <f t="shared" si="23"/>
        <v>0</v>
      </c>
      <c r="AM46" s="1">
        <f t="shared" si="23"/>
        <v>0</v>
      </c>
      <c r="AN46" s="1">
        <f t="shared" si="23"/>
        <v>0</v>
      </c>
      <c r="AO46" s="1">
        <f t="shared" si="23"/>
        <v>0</v>
      </c>
      <c r="AP46" s="1">
        <f t="shared" si="23"/>
        <v>0</v>
      </c>
      <c r="AQ46" s="1">
        <f t="shared" si="23"/>
        <v>0</v>
      </c>
      <c r="AR46" s="1">
        <f t="shared" si="23"/>
        <v>0</v>
      </c>
      <c r="AS46" s="1">
        <f t="shared" si="23"/>
        <v>0</v>
      </c>
      <c r="AT46" s="1">
        <f t="shared" si="23"/>
        <v>0</v>
      </c>
      <c r="AU46" s="1">
        <f t="shared" si="23"/>
        <v>0</v>
      </c>
      <c r="AV46" s="1">
        <f t="shared" si="23"/>
        <v>0</v>
      </c>
      <c r="AW46" s="1">
        <f t="shared" si="23"/>
        <v>0</v>
      </c>
      <c r="AX46" s="1">
        <f t="shared" si="23"/>
        <v>0</v>
      </c>
      <c r="AY46" s="1">
        <f t="shared" si="23"/>
        <v>0</v>
      </c>
      <c r="AZ46" s="1">
        <f t="shared" si="23"/>
        <v>0</v>
      </c>
      <c r="BA46" s="1">
        <f t="shared" si="23"/>
        <v>0</v>
      </c>
      <c r="BB46" s="1">
        <f t="shared" si="23"/>
        <v>0</v>
      </c>
      <c r="BD46" s="30"/>
      <c r="BE46" s="30"/>
      <c r="BV46" s="3"/>
    </row>
    <row r="47" spans="3:74" ht="12.75" customHeight="1" hidden="1">
      <c r="C47" s="1" t="s">
        <v>48</v>
      </c>
      <c r="D47" s="1">
        <f aca="true" t="shared" si="24" ref="D47:BB47">D41+D42</f>
        <v>0</v>
      </c>
      <c r="E47" s="1">
        <f t="shared" si="24"/>
        <v>0</v>
      </c>
      <c r="F47" s="1">
        <f t="shared" si="24"/>
        <v>0</v>
      </c>
      <c r="G47" s="1">
        <f t="shared" si="24"/>
        <v>0</v>
      </c>
      <c r="H47" s="1">
        <f t="shared" si="24"/>
        <v>0</v>
      </c>
      <c r="I47" s="1">
        <f t="shared" si="24"/>
        <v>0</v>
      </c>
      <c r="J47" s="1">
        <f t="shared" si="24"/>
        <v>0</v>
      </c>
      <c r="K47" s="1">
        <f t="shared" si="24"/>
        <v>0</v>
      </c>
      <c r="L47" s="1">
        <f t="shared" si="24"/>
        <v>0</v>
      </c>
      <c r="M47" s="1">
        <f t="shared" si="24"/>
        <v>0</v>
      </c>
      <c r="N47" s="1">
        <f t="shared" si="24"/>
        <v>0</v>
      </c>
      <c r="O47" s="1">
        <f t="shared" si="24"/>
        <v>0</v>
      </c>
      <c r="P47" s="1">
        <f t="shared" si="24"/>
        <v>0</v>
      </c>
      <c r="Q47" s="1">
        <f t="shared" si="24"/>
        <v>0</v>
      </c>
      <c r="R47" s="1">
        <f t="shared" si="24"/>
        <v>0</v>
      </c>
      <c r="S47" s="1">
        <f t="shared" si="24"/>
        <v>0</v>
      </c>
      <c r="T47" s="1">
        <f t="shared" si="24"/>
        <v>0</v>
      </c>
      <c r="U47" s="1">
        <f t="shared" si="24"/>
        <v>0</v>
      </c>
      <c r="V47" s="1">
        <f t="shared" si="24"/>
        <v>0</v>
      </c>
      <c r="W47" s="1">
        <f t="shared" si="24"/>
        <v>0</v>
      </c>
      <c r="X47" s="1">
        <f t="shared" si="24"/>
        <v>0</v>
      </c>
      <c r="Y47" s="1">
        <f t="shared" si="24"/>
        <v>0</v>
      </c>
      <c r="Z47" s="1">
        <f t="shared" si="24"/>
        <v>0</v>
      </c>
      <c r="AA47" s="1">
        <f t="shared" si="24"/>
        <v>0</v>
      </c>
      <c r="AB47" s="1">
        <f t="shared" si="24"/>
        <v>0</v>
      </c>
      <c r="AC47" s="1">
        <f t="shared" si="24"/>
        <v>0</v>
      </c>
      <c r="AD47" s="1">
        <f t="shared" si="24"/>
        <v>0</v>
      </c>
      <c r="AE47" s="1">
        <f t="shared" si="24"/>
        <v>0</v>
      </c>
      <c r="AF47" s="1">
        <f t="shared" si="24"/>
        <v>0</v>
      </c>
      <c r="AG47" s="1">
        <f t="shared" si="24"/>
        <v>0</v>
      </c>
      <c r="AH47" s="1">
        <f t="shared" si="24"/>
        <v>0</v>
      </c>
      <c r="AI47" s="1">
        <f t="shared" si="24"/>
        <v>0</v>
      </c>
      <c r="AJ47" s="1">
        <f t="shared" si="24"/>
        <v>0</v>
      </c>
      <c r="AK47" s="1">
        <f t="shared" si="24"/>
        <v>0</v>
      </c>
      <c r="AL47" s="1">
        <f t="shared" si="24"/>
        <v>0</v>
      </c>
      <c r="AM47" s="1">
        <f t="shared" si="24"/>
        <v>0</v>
      </c>
      <c r="AN47" s="1">
        <f t="shared" si="24"/>
        <v>0</v>
      </c>
      <c r="AO47" s="1">
        <f t="shared" si="24"/>
        <v>0</v>
      </c>
      <c r="AP47" s="1">
        <f t="shared" si="24"/>
        <v>0</v>
      </c>
      <c r="AQ47" s="1">
        <f t="shared" si="24"/>
        <v>0</v>
      </c>
      <c r="AR47" s="1">
        <f t="shared" si="24"/>
        <v>0</v>
      </c>
      <c r="AS47" s="1">
        <f t="shared" si="24"/>
        <v>0</v>
      </c>
      <c r="AT47" s="1">
        <f t="shared" si="24"/>
        <v>0</v>
      </c>
      <c r="AU47" s="1">
        <f t="shared" si="24"/>
        <v>0</v>
      </c>
      <c r="AV47" s="1">
        <f t="shared" si="24"/>
        <v>0</v>
      </c>
      <c r="AW47" s="1">
        <f t="shared" si="24"/>
        <v>0</v>
      </c>
      <c r="AX47" s="1">
        <f t="shared" si="24"/>
        <v>0</v>
      </c>
      <c r="AY47" s="1">
        <f t="shared" si="24"/>
        <v>0</v>
      </c>
      <c r="AZ47" s="1">
        <f t="shared" si="24"/>
        <v>0</v>
      </c>
      <c r="BA47" s="1">
        <f t="shared" si="24"/>
        <v>0</v>
      </c>
      <c r="BB47" s="1">
        <f t="shared" si="24"/>
        <v>0</v>
      </c>
      <c r="BD47" s="31" t="s">
        <v>49</v>
      </c>
      <c r="BE47" s="31" t="s">
        <v>50</v>
      </c>
      <c r="BG47" s="83" t="s">
        <v>38</v>
      </c>
      <c r="BH47" s="84" t="s">
        <v>83</v>
      </c>
      <c r="BI47" s="84" t="s">
        <v>74</v>
      </c>
      <c r="BJ47" s="32"/>
      <c r="BK47" s="32"/>
      <c r="BL47" s="32"/>
      <c r="BM47" s="33" t="s">
        <v>51</v>
      </c>
      <c r="BN47" s="32"/>
      <c r="BO47" s="32"/>
      <c r="BP47" s="32"/>
      <c r="BQ47" s="32"/>
      <c r="BR47" s="32"/>
      <c r="BV47" s="3"/>
    </row>
    <row r="48" spans="3:74" ht="12.75" customHeight="1" hidden="1">
      <c r="C48" s="34" t="s">
        <v>52</v>
      </c>
      <c r="D48" s="13">
        <f>IF(D43="","",IF(D43&gt;79%,1,""))</f>
      </c>
      <c r="E48" s="13">
        <f aca="true" t="shared" si="25" ref="E48:BB48">IF(E43="","",IF(E43&gt;79%,1,""))</f>
      </c>
      <c r="F48" s="13">
        <f t="shared" si="25"/>
      </c>
      <c r="G48" s="13">
        <f t="shared" si="25"/>
      </c>
      <c r="H48" s="13">
        <f t="shared" si="25"/>
      </c>
      <c r="I48" s="13">
        <f t="shared" si="25"/>
      </c>
      <c r="J48" s="13">
        <f t="shared" si="25"/>
      </c>
      <c r="K48" s="13">
        <f t="shared" si="25"/>
      </c>
      <c r="L48" s="13">
        <f t="shared" si="25"/>
      </c>
      <c r="M48" s="13">
        <f t="shared" si="25"/>
      </c>
      <c r="N48" s="13">
        <f t="shared" si="25"/>
      </c>
      <c r="O48" s="13">
        <f t="shared" si="25"/>
      </c>
      <c r="P48" s="13">
        <f t="shared" si="25"/>
      </c>
      <c r="Q48" s="13">
        <f t="shared" si="25"/>
      </c>
      <c r="R48" s="13">
        <f t="shared" si="25"/>
      </c>
      <c r="S48" s="13">
        <f t="shared" si="25"/>
      </c>
      <c r="T48" s="13">
        <f t="shared" si="25"/>
      </c>
      <c r="U48" s="13">
        <f t="shared" si="25"/>
      </c>
      <c r="V48" s="13">
        <f t="shared" si="25"/>
      </c>
      <c r="W48" s="13">
        <f t="shared" si="25"/>
      </c>
      <c r="X48" s="13">
        <f t="shared" si="25"/>
      </c>
      <c r="Y48" s="13">
        <f t="shared" si="25"/>
      </c>
      <c r="Z48" s="13">
        <f t="shared" si="25"/>
      </c>
      <c r="AA48" s="13">
        <f t="shared" si="25"/>
      </c>
      <c r="AB48" s="13">
        <f t="shared" si="25"/>
      </c>
      <c r="AC48" s="13">
        <f t="shared" si="25"/>
      </c>
      <c r="AD48" s="13">
        <f t="shared" si="25"/>
      </c>
      <c r="AE48" s="13">
        <f t="shared" si="25"/>
      </c>
      <c r="AF48" s="13">
        <f t="shared" si="25"/>
      </c>
      <c r="AG48" s="13">
        <f t="shared" si="25"/>
      </c>
      <c r="AH48" s="13">
        <f t="shared" si="25"/>
      </c>
      <c r="AI48" s="13">
        <f t="shared" si="25"/>
      </c>
      <c r="AJ48" s="13">
        <f t="shared" si="25"/>
      </c>
      <c r="AK48" s="13">
        <f t="shared" si="25"/>
      </c>
      <c r="AL48" s="13">
        <f t="shared" si="25"/>
      </c>
      <c r="AM48" s="13">
        <f t="shared" si="25"/>
      </c>
      <c r="AN48" s="13">
        <f t="shared" si="25"/>
      </c>
      <c r="AO48" s="13">
        <f t="shared" si="25"/>
      </c>
      <c r="AP48" s="13">
        <f t="shared" si="25"/>
      </c>
      <c r="AQ48" s="13">
        <f t="shared" si="25"/>
      </c>
      <c r="AR48" s="13">
        <f t="shared" si="25"/>
      </c>
      <c r="AS48" s="13">
        <f t="shared" si="25"/>
      </c>
      <c r="AT48" s="13">
        <f t="shared" si="25"/>
      </c>
      <c r="AU48" s="13">
        <f t="shared" si="25"/>
      </c>
      <c r="AV48" s="13">
        <f t="shared" si="25"/>
      </c>
      <c r="AW48" s="13">
        <f t="shared" si="25"/>
      </c>
      <c r="AX48" s="13">
        <f t="shared" si="25"/>
      </c>
      <c r="AY48" s="13">
        <f t="shared" si="25"/>
      </c>
      <c r="AZ48" s="13">
        <f t="shared" si="25"/>
      </c>
      <c r="BA48" s="13">
        <f t="shared" si="25"/>
      </c>
      <c r="BB48" s="13">
        <f t="shared" si="25"/>
      </c>
      <c r="BD48" s="35">
        <f>2/3*SUM(D48:BB48)</f>
        <v>0</v>
      </c>
      <c r="BE48" s="13">
        <f>SUM(D48:BB48)</f>
        <v>0</v>
      </c>
      <c r="BG48" s="36">
        <f>2/3*SUM(D48:AA48)</f>
        <v>0</v>
      </c>
      <c r="BH48" s="36">
        <f>2/3*SUM(AB48:AV48)</f>
        <v>0</v>
      </c>
      <c r="BI48" s="36">
        <f>2/3*SUM(AW48:BB48)</f>
        <v>0</v>
      </c>
      <c r="BJ48" s="37"/>
      <c r="BK48" s="37"/>
      <c r="BL48" s="37"/>
      <c r="BM48" s="37"/>
      <c r="BN48" s="37"/>
      <c r="BO48" s="37"/>
      <c r="BP48" s="37"/>
      <c r="BQ48" s="37"/>
      <c r="BR48" s="37"/>
      <c r="BV48" s="3"/>
    </row>
    <row r="49" spans="60:74" ht="12.75" hidden="1">
      <c r="BH49" s="37"/>
      <c r="BI49" s="37"/>
      <c r="BJ49" s="37"/>
      <c r="BK49" s="37"/>
      <c r="BL49" s="37"/>
      <c r="BM49" s="37"/>
      <c r="BN49" s="37"/>
      <c r="BO49" s="37"/>
      <c r="BP49" s="37"/>
      <c r="BQ49" s="37"/>
      <c r="BR49" s="37"/>
      <c r="BV49" s="3"/>
    </row>
    <row r="50" spans="2:74" ht="12.75" hidden="1">
      <c r="B50" s="1" t="s">
        <v>53</v>
      </c>
      <c r="C50" s="1" t="s">
        <v>54</v>
      </c>
      <c r="BG50" s="83" t="s">
        <v>38</v>
      </c>
      <c r="BH50" s="84" t="s">
        <v>83</v>
      </c>
      <c r="BI50" s="84" t="s">
        <v>74</v>
      </c>
      <c r="BJ50" s="83" t="s">
        <v>38</v>
      </c>
      <c r="BK50" s="84" t="s">
        <v>83</v>
      </c>
      <c r="BL50" s="84" t="s">
        <v>74</v>
      </c>
      <c r="BM50" s="38" t="s">
        <v>55</v>
      </c>
      <c r="BN50" s="37"/>
      <c r="BO50" s="37"/>
      <c r="BP50" s="37"/>
      <c r="BQ50" s="37"/>
      <c r="BR50" s="37"/>
      <c r="BV50" s="3"/>
    </row>
    <row r="51" spans="1:74" ht="12.75" hidden="1">
      <c r="A51" s="39">
        <f aca="true" t="shared" si="26" ref="A51:A85">A6</f>
        <v>1</v>
      </c>
      <c r="B51" s="103">
        <f aca="true" t="shared" si="27" ref="B51:B85">IF(B6="","",B6)</f>
      </c>
      <c r="C51" s="103"/>
      <c r="D51" s="39">
        <f aca="true" t="shared" si="28" ref="D51:D85">IF($D$48="","",COUNTIF(D6,"1"))</f>
      </c>
      <c r="E51" s="39">
        <f aca="true" t="shared" si="29" ref="E51:E85">IF($E$48="","",COUNTIF(E6,"1"))</f>
      </c>
      <c r="F51" s="39">
        <f aca="true" t="shared" si="30" ref="F51:F85">IF($F$48="","",COUNTIF(F6,"1"))</f>
      </c>
      <c r="G51" s="39">
        <f aca="true" t="shared" si="31" ref="G51:G85">IF($G$48="","",COUNTIF(G6,"1"))</f>
      </c>
      <c r="H51" s="39">
        <f aca="true" t="shared" si="32" ref="H51:H85">IF($H$48="","",COUNTIF(H6,"1"))</f>
      </c>
      <c r="I51" s="39">
        <f aca="true" t="shared" si="33" ref="I51:I85">IF($I$48="","",COUNTIF(I6,"1"))</f>
      </c>
      <c r="J51" s="39">
        <f aca="true" t="shared" si="34" ref="J51:J85">IF($J$48="","",COUNTIF(J6,"1"))</f>
      </c>
      <c r="K51" s="39">
        <f>IF($K$48="","",COUNTIF(K6,"1"))</f>
      </c>
      <c r="L51" s="39">
        <f>IF($L$48="","",COUNTIF(L6,"1"))</f>
      </c>
      <c r="M51" s="39">
        <f>IF($M$48="","",COUNTIF(M6,"1"))</f>
      </c>
      <c r="N51" s="39">
        <f>IF($N$48="","",COUNTIF(N6,"1"))</f>
      </c>
      <c r="O51" s="39">
        <f>IF($O$48="","",COUNTIF(O6,"1"))</f>
      </c>
      <c r="P51" s="39">
        <f>IF($P$48="","",COUNTIF(P6,"1"))</f>
      </c>
      <c r="Q51" s="39">
        <f>IF($Q$48="","",COUNTIF(Q6,"1"))</f>
      </c>
      <c r="R51" s="39">
        <f>IF($R$48="","",COUNTIF(R6,"1"))</f>
      </c>
      <c r="S51" s="39">
        <f>IF($S$48="","",COUNTIF(S6,"1"))</f>
      </c>
      <c r="T51" s="39">
        <f>IF($T$48="","",COUNTIF(T6,"1"))</f>
      </c>
      <c r="U51" s="39">
        <f>IF($U$48="","",COUNTIF(U6,"1"))</f>
      </c>
      <c r="V51" s="39">
        <f>IF($V$48="","",COUNTIF(V6,"1"))</f>
      </c>
      <c r="W51" s="39">
        <f>IF($W$48="","",COUNTIF(W6,"1"))</f>
      </c>
      <c r="X51" s="39">
        <f>IF($X$48="","",COUNTIF(X6,"1"))</f>
      </c>
      <c r="Y51" s="39">
        <f>IF($Y$48="","",COUNTIF(Y6,"1"))</f>
      </c>
      <c r="Z51" s="39">
        <f>IF($Z$48="","",COUNTIF(Z6,"1"))</f>
      </c>
      <c r="AA51" s="39">
        <f>IF($AA$48="","",COUNTIF(AA6,"1"))</f>
      </c>
      <c r="AB51" s="39">
        <f aca="true" t="shared" si="35" ref="AB51:AB85">IF($AB$48="","",COUNTIF(AB6,"1"))</f>
      </c>
      <c r="AC51" s="39">
        <f aca="true" t="shared" si="36" ref="AC51:AC85">IF($AC$48="","",COUNTIF(AC6,"1"))</f>
      </c>
      <c r="AD51" s="39">
        <f aca="true" t="shared" si="37" ref="AD51:AD85">IF($AD$48="","",COUNTIF(AD6,"1"))</f>
      </c>
      <c r="AE51" s="39">
        <f aca="true" t="shared" si="38" ref="AE51:AE85">IF($AE$48="","",COUNTIF(AE6,"1"))</f>
      </c>
      <c r="AF51" s="39">
        <f aca="true" t="shared" si="39" ref="AF51:AF85">IF($AF$48="","",COUNTIF(AF6,"1"))</f>
      </c>
      <c r="AG51" s="39">
        <f aca="true" t="shared" si="40" ref="AG51:AG85">IF($AG$48="","",COUNTIF(AG6,"1"))</f>
      </c>
      <c r="AH51" s="39">
        <f aca="true" t="shared" si="41" ref="AH51:AH85">IF($AH$48="","",COUNTIF(AH6,"1"))</f>
      </c>
      <c r="AI51" s="39">
        <f>IF($AI$48="","",COUNTIF(AI6,"1"))</f>
      </c>
      <c r="AJ51" s="39">
        <f>IF($AJ$48="","",COUNTIF(AJ6,"1"))</f>
      </c>
      <c r="AK51" s="39">
        <f>IF($AK$48="","",COUNTIF(AK6,"1"))</f>
      </c>
      <c r="AL51" s="39">
        <f>IF($AL$48="","",COUNTIF(AL6,"1"))</f>
      </c>
      <c r="AM51" s="39">
        <f>IF($AM$48="","",COUNTIF(AM6,"1"))</f>
      </c>
      <c r="AN51" s="39">
        <f>IF($AN$48="","",COUNTIF(AN6,"1"))</f>
      </c>
      <c r="AO51" s="39">
        <f>IF($AO$48="","",COUNTIF(AO6,"1"))</f>
      </c>
      <c r="AP51" s="39">
        <f>IF($AP$48="","",COUNTIF(AP6,"1"))</f>
      </c>
      <c r="AQ51" s="39">
        <f>IF($AQ$48="","",COUNTIF(AQ6,"1"))</f>
      </c>
      <c r="AR51" s="39">
        <f>IF($AR$48="","",COUNTIF(AR6,"1"))</f>
      </c>
      <c r="AS51" s="39">
        <f>IF($AS$48="","",COUNTIF(AS6,"1"))</f>
      </c>
      <c r="AT51" s="39">
        <f>IF($AT$48="","",COUNTIF(AT6,"1"))</f>
      </c>
      <c r="AU51" s="39">
        <f>IF($AU$48="","",COUNTIF(AU6,"1"))</f>
      </c>
      <c r="AV51" s="39">
        <f>IF($AV$48="","",COUNTIF(AV6,"1"))</f>
      </c>
      <c r="AW51" s="39">
        <f aca="true" t="shared" si="42" ref="AW51:AW85">IF($AW$48="","",COUNTIF(AW6,"1"))</f>
      </c>
      <c r="AX51" s="39">
        <f aca="true" t="shared" si="43" ref="AX51:AX85">IF($AX$48="","",COUNTIF(AX6,"1"))</f>
      </c>
      <c r="AY51" s="39">
        <f aca="true" t="shared" si="44" ref="AY51:AY85">IF($AY$48="","",COUNTIF(AY6,"1"))</f>
      </c>
      <c r="AZ51" s="39">
        <f aca="true" t="shared" si="45" ref="AZ51:AZ85">IF($AZ$48="","",COUNTIF(AZ6,"1"))</f>
      </c>
      <c r="BA51" s="39">
        <f>IF($BA$48="","",COUNTIF(BA6,"1"))</f>
      </c>
      <c r="BB51" s="39">
        <f>IF($BB$48="","",COUNTIF(BB6,"1"))</f>
      </c>
      <c r="BD51" s="40">
        <f aca="true" t="shared" si="46" ref="BD51:BD85">SUM(D51:BB51)</f>
        <v>0</v>
      </c>
      <c r="BE51" s="39">
        <f>IF($BE6="","",IF(BD51&lt;$BD$48,"OUI","Non"))</f>
      </c>
      <c r="BG51" s="39">
        <f aca="true" t="shared" si="47" ref="BG51:BG85">SUM(D51:AA51)</f>
        <v>0</v>
      </c>
      <c r="BH51" s="39">
        <f aca="true" t="shared" si="48" ref="BH51:BH85">SUM(AB51:AV51)</f>
        <v>0</v>
      </c>
      <c r="BI51" s="39">
        <f aca="true" t="shared" si="49" ref="BI51:BI85">SUM(AW51:BB51)</f>
        <v>0</v>
      </c>
      <c r="BJ51" s="39">
        <f aca="true" t="shared" si="50" ref="BJ51:BJ85">IF($BE6="","",IF(BG51&lt;$BG$48,1,0))</f>
      </c>
      <c r="BK51" s="39">
        <f aca="true" t="shared" si="51" ref="BK51:BK85">IF($BE6="","",IF(BH51&lt;$BH$48,1,0))</f>
      </c>
      <c r="BL51" s="39">
        <f aca="true" t="shared" si="52" ref="BL51:BL85">IF($BE6="","",IF(BI51&lt;$BI$48,1,0))</f>
      </c>
      <c r="BM51" s="39">
        <f aca="true" t="shared" si="53" ref="BM51:BM85">IF($BE6="","",SUM(BJ51:BL51))</f>
      </c>
      <c r="BN51" s="37"/>
      <c r="BO51" s="37"/>
      <c r="BP51" s="37"/>
      <c r="BQ51" s="37"/>
      <c r="BR51" s="37"/>
      <c r="BV51" s="3"/>
    </row>
    <row r="52" spans="1:74" ht="12.75" hidden="1">
      <c r="A52" s="39">
        <f t="shared" si="26"/>
        <v>2</v>
      </c>
      <c r="B52" s="103">
        <f t="shared" si="27"/>
      </c>
      <c r="C52" s="103"/>
      <c r="D52" s="39">
        <f t="shared" si="28"/>
      </c>
      <c r="E52" s="39">
        <f t="shared" si="29"/>
      </c>
      <c r="F52" s="39">
        <f t="shared" si="30"/>
      </c>
      <c r="G52" s="39">
        <f t="shared" si="31"/>
      </c>
      <c r="H52" s="39">
        <f t="shared" si="32"/>
      </c>
      <c r="I52" s="39">
        <f t="shared" si="33"/>
      </c>
      <c r="J52" s="39">
        <f t="shared" si="34"/>
      </c>
      <c r="K52" s="39">
        <f aca="true" t="shared" si="54" ref="K52:K85">IF($K$48="","",COUNTIF(K7,"1"))</f>
      </c>
      <c r="L52" s="39">
        <f aca="true" t="shared" si="55" ref="L52:L85">IF($L$48="","",COUNTIF(L7,"1"))</f>
      </c>
      <c r="M52" s="39">
        <f aca="true" t="shared" si="56" ref="M52:M85">IF($M$48="","",COUNTIF(M7,"1"))</f>
      </c>
      <c r="N52" s="39">
        <f aca="true" t="shared" si="57" ref="N52:N85">IF($N$48="","",COUNTIF(N7,"1"))</f>
      </c>
      <c r="O52" s="39">
        <f aca="true" t="shared" si="58" ref="O52:O85">IF($O$48="","",COUNTIF(O7,"1"))</f>
      </c>
      <c r="P52" s="39">
        <f aca="true" t="shared" si="59" ref="P52:P85">IF($P$48="","",COUNTIF(P7,"1"))</f>
      </c>
      <c r="Q52" s="39">
        <f aca="true" t="shared" si="60" ref="Q52:Q85">IF($Q$48="","",COUNTIF(Q7,"1"))</f>
      </c>
      <c r="R52" s="39">
        <f aca="true" t="shared" si="61" ref="R52:R85">IF($R$48="","",COUNTIF(R7,"1"))</f>
      </c>
      <c r="S52" s="39">
        <f aca="true" t="shared" si="62" ref="S52:S85">IF($S$48="","",COUNTIF(S7,"1"))</f>
      </c>
      <c r="T52" s="39">
        <f aca="true" t="shared" si="63" ref="T52:T85">IF($T$48="","",COUNTIF(T7,"1"))</f>
      </c>
      <c r="U52" s="39">
        <f aca="true" t="shared" si="64" ref="U52:U85">IF($U$48="","",COUNTIF(U7,"1"))</f>
      </c>
      <c r="V52" s="39">
        <f aca="true" t="shared" si="65" ref="V52:V85">IF($V$48="","",COUNTIF(V7,"1"))</f>
      </c>
      <c r="W52" s="39">
        <f aca="true" t="shared" si="66" ref="W52:W85">IF($W$48="","",COUNTIF(W7,"1"))</f>
      </c>
      <c r="X52" s="39">
        <f aca="true" t="shared" si="67" ref="X52:X85">IF($X$48="","",COUNTIF(X7,"1"))</f>
      </c>
      <c r="Y52" s="39">
        <f aca="true" t="shared" si="68" ref="Y52:Y85">IF($Y$48="","",COUNTIF(Y7,"1"))</f>
      </c>
      <c r="Z52" s="39">
        <f aca="true" t="shared" si="69" ref="Z52:Z85">IF($Z$48="","",COUNTIF(Z7,"1"))</f>
      </c>
      <c r="AA52" s="39">
        <f aca="true" t="shared" si="70" ref="AA52:AA85">IF($AA$48="","",COUNTIF(AA7,"1"))</f>
      </c>
      <c r="AB52" s="39">
        <f t="shared" si="35"/>
      </c>
      <c r="AC52" s="39">
        <f t="shared" si="36"/>
      </c>
      <c r="AD52" s="39">
        <f t="shared" si="37"/>
      </c>
      <c r="AE52" s="39">
        <f t="shared" si="38"/>
      </c>
      <c r="AF52" s="39">
        <f t="shared" si="39"/>
      </c>
      <c r="AG52" s="39">
        <f t="shared" si="40"/>
      </c>
      <c r="AH52" s="39">
        <f t="shared" si="41"/>
      </c>
      <c r="AI52" s="39">
        <f aca="true" t="shared" si="71" ref="AI52:AI85">IF($AI$48="","",COUNTIF(AI7,"1"))</f>
      </c>
      <c r="AJ52" s="39">
        <f aca="true" t="shared" si="72" ref="AJ52:AJ85">IF($AJ$48="","",COUNTIF(AJ7,"1"))</f>
      </c>
      <c r="AK52" s="39">
        <f aca="true" t="shared" si="73" ref="AK52:AK85">IF($AK$48="","",COUNTIF(AK7,"1"))</f>
      </c>
      <c r="AL52" s="39">
        <f aca="true" t="shared" si="74" ref="AL52:AL85">IF($AL$48="","",COUNTIF(AL7,"1"))</f>
      </c>
      <c r="AM52" s="39">
        <f aca="true" t="shared" si="75" ref="AM52:AM85">IF($AM$48="","",COUNTIF(AM7,"1"))</f>
      </c>
      <c r="AN52" s="39">
        <f aca="true" t="shared" si="76" ref="AN52:AN85">IF($AN$48="","",COUNTIF(AN7,"1"))</f>
      </c>
      <c r="AO52" s="39">
        <f aca="true" t="shared" si="77" ref="AO52:AO85">IF($AO$48="","",COUNTIF(AO7,"1"))</f>
      </c>
      <c r="AP52" s="39">
        <f aca="true" t="shared" si="78" ref="AP52:AP85">IF($AP$48="","",COUNTIF(AP7,"1"))</f>
      </c>
      <c r="AQ52" s="39">
        <f aca="true" t="shared" si="79" ref="AQ52:AQ85">IF($AQ$48="","",COUNTIF(AQ7,"1"))</f>
      </c>
      <c r="AR52" s="39">
        <f aca="true" t="shared" si="80" ref="AR52:AR85">IF($AR$48="","",COUNTIF(AR7,"1"))</f>
      </c>
      <c r="AS52" s="39">
        <f aca="true" t="shared" si="81" ref="AS52:AS85">IF($AS$48="","",COUNTIF(AS7,"1"))</f>
      </c>
      <c r="AT52" s="39">
        <f aca="true" t="shared" si="82" ref="AT52:AT85">IF($AT$48="","",COUNTIF(AT7,"1"))</f>
      </c>
      <c r="AU52" s="39">
        <f aca="true" t="shared" si="83" ref="AU52:AU85">IF($AU$48="","",COUNTIF(AU7,"1"))</f>
      </c>
      <c r="AV52" s="39">
        <f aca="true" t="shared" si="84" ref="AV52:AV85">IF($AV$48="","",COUNTIF(AV7,"1"))</f>
      </c>
      <c r="AW52" s="39">
        <f t="shared" si="42"/>
      </c>
      <c r="AX52" s="39">
        <f t="shared" si="43"/>
      </c>
      <c r="AY52" s="39">
        <f t="shared" si="44"/>
      </c>
      <c r="AZ52" s="39">
        <f t="shared" si="45"/>
      </c>
      <c r="BA52" s="39">
        <f aca="true" t="shared" si="85" ref="BA52:BA85">IF($BA$48="","",COUNTIF(BA7,"1"))</f>
      </c>
      <c r="BB52" s="39">
        <f aca="true" t="shared" si="86" ref="BB52:BB85">IF($BB$48="","",COUNTIF(BB7,"1"))</f>
      </c>
      <c r="BD52" s="40">
        <f t="shared" si="46"/>
        <v>0</v>
      </c>
      <c r="BE52" s="39">
        <f aca="true" t="shared" si="87" ref="BE52:BE85">IF($BE7="","",IF(BD52&lt;$BD$48,"OUI","Non"))</f>
      </c>
      <c r="BG52" s="39">
        <f t="shared" si="47"/>
        <v>0</v>
      </c>
      <c r="BH52" s="39">
        <f t="shared" si="48"/>
        <v>0</v>
      </c>
      <c r="BI52" s="39">
        <f t="shared" si="49"/>
        <v>0</v>
      </c>
      <c r="BJ52" s="39">
        <f t="shared" si="50"/>
      </c>
      <c r="BK52" s="39">
        <f t="shared" si="51"/>
      </c>
      <c r="BL52" s="39">
        <f t="shared" si="52"/>
      </c>
      <c r="BM52" s="39">
        <f t="shared" si="53"/>
      </c>
      <c r="BN52" s="37"/>
      <c r="BO52" s="37"/>
      <c r="BP52" s="37"/>
      <c r="BQ52" s="37"/>
      <c r="BR52" s="37"/>
      <c r="BV52" s="3"/>
    </row>
    <row r="53" spans="1:74" ht="12.75" hidden="1">
      <c r="A53" s="39">
        <f t="shared" si="26"/>
        <v>3</v>
      </c>
      <c r="B53" s="103">
        <f t="shared" si="27"/>
      </c>
      <c r="C53" s="103"/>
      <c r="D53" s="39">
        <f t="shared" si="28"/>
      </c>
      <c r="E53" s="39">
        <f t="shared" si="29"/>
      </c>
      <c r="F53" s="39">
        <f t="shared" si="30"/>
      </c>
      <c r="G53" s="39">
        <f t="shared" si="31"/>
      </c>
      <c r="H53" s="39">
        <f t="shared" si="32"/>
      </c>
      <c r="I53" s="39">
        <f t="shared" si="33"/>
      </c>
      <c r="J53" s="39">
        <f t="shared" si="34"/>
      </c>
      <c r="K53" s="39">
        <f t="shared" si="54"/>
      </c>
      <c r="L53" s="39">
        <f t="shared" si="55"/>
      </c>
      <c r="M53" s="39">
        <f t="shared" si="56"/>
      </c>
      <c r="N53" s="39">
        <f t="shared" si="57"/>
      </c>
      <c r="O53" s="39">
        <f t="shared" si="58"/>
      </c>
      <c r="P53" s="39">
        <f t="shared" si="59"/>
      </c>
      <c r="Q53" s="39">
        <f t="shared" si="60"/>
      </c>
      <c r="R53" s="39">
        <f t="shared" si="61"/>
      </c>
      <c r="S53" s="39">
        <f t="shared" si="62"/>
      </c>
      <c r="T53" s="39">
        <f t="shared" si="63"/>
      </c>
      <c r="U53" s="39">
        <f t="shared" si="64"/>
      </c>
      <c r="V53" s="39">
        <f t="shared" si="65"/>
      </c>
      <c r="W53" s="39">
        <f t="shared" si="66"/>
      </c>
      <c r="X53" s="39">
        <f t="shared" si="67"/>
      </c>
      <c r="Y53" s="39">
        <f t="shared" si="68"/>
      </c>
      <c r="Z53" s="39">
        <f t="shared" si="69"/>
      </c>
      <c r="AA53" s="39">
        <f t="shared" si="70"/>
      </c>
      <c r="AB53" s="39">
        <f t="shared" si="35"/>
      </c>
      <c r="AC53" s="39">
        <f t="shared" si="36"/>
      </c>
      <c r="AD53" s="39">
        <f t="shared" si="37"/>
      </c>
      <c r="AE53" s="39">
        <f t="shared" si="38"/>
      </c>
      <c r="AF53" s="39">
        <f t="shared" si="39"/>
      </c>
      <c r="AG53" s="39">
        <f t="shared" si="40"/>
      </c>
      <c r="AH53" s="39">
        <f t="shared" si="41"/>
      </c>
      <c r="AI53" s="39">
        <f t="shared" si="71"/>
      </c>
      <c r="AJ53" s="39">
        <f t="shared" si="72"/>
      </c>
      <c r="AK53" s="39">
        <f t="shared" si="73"/>
      </c>
      <c r="AL53" s="39">
        <f t="shared" si="74"/>
      </c>
      <c r="AM53" s="39">
        <f t="shared" si="75"/>
      </c>
      <c r="AN53" s="39">
        <f t="shared" si="76"/>
      </c>
      <c r="AO53" s="39">
        <f t="shared" si="77"/>
      </c>
      <c r="AP53" s="39">
        <f t="shared" si="78"/>
      </c>
      <c r="AQ53" s="39">
        <f t="shared" si="79"/>
      </c>
      <c r="AR53" s="39">
        <f t="shared" si="80"/>
      </c>
      <c r="AS53" s="39">
        <f t="shared" si="81"/>
      </c>
      <c r="AT53" s="39">
        <f t="shared" si="82"/>
      </c>
      <c r="AU53" s="39">
        <f t="shared" si="83"/>
      </c>
      <c r="AV53" s="39">
        <f t="shared" si="84"/>
      </c>
      <c r="AW53" s="39">
        <f t="shared" si="42"/>
      </c>
      <c r="AX53" s="39">
        <f t="shared" si="43"/>
      </c>
      <c r="AY53" s="39">
        <f t="shared" si="44"/>
      </c>
      <c r="AZ53" s="39">
        <f t="shared" si="45"/>
      </c>
      <c r="BA53" s="39">
        <f t="shared" si="85"/>
      </c>
      <c r="BB53" s="39">
        <f t="shared" si="86"/>
      </c>
      <c r="BD53" s="40">
        <f t="shared" si="46"/>
        <v>0</v>
      </c>
      <c r="BE53" s="39">
        <f t="shared" si="87"/>
      </c>
      <c r="BG53" s="39">
        <f t="shared" si="47"/>
        <v>0</v>
      </c>
      <c r="BH53" s="39">
        <f t="shared" si="48"/>
        <v>0</v>
      </c>
      <c r="BI53" s="39">
        <f t="shared" si="49"/>
        <v>0</v>
      </c>
      <c r="BJ53" s="39">
        <f t="shared" si="50"/>
      </c>
      <c r="BK53" s="39">
        <f t="shared" si="51"/>
      </c>
      <c r="BL53" s="39">
        <f t="shared" si="52"/>
      </c>
      <c r="BM53" s="39">
        <f t="shared" si="53"/>
      </c>
      <c r="BN53" s="37"/>
      <c r="BO53" s="37"/>
      <c r="BP53" s="37"/>
      <c r="BQ53" s="37"/>
      <c r="BR53" s="37"/>
      <c r="BV53" s="3"/>
    </row>
    <row r="54" spans="1:74" ht="12.75" hidden="1">
      <c r="A54" s="39">
        <f t="shared" si="26"/>
        <v>4</v>
      </c>
      <c r="B54" s="103">
        <f t="shared" si="27"/>
      </c>
      <c r="C54" s="103"/>
      <c r="D54" s="39">
        <f t="shared" si="28"/>
      </c>
      <c r="E54" s="39">
        <f t="shared" si="29"/>
      </c>
      <c r="F54" s="39">
        <f t="shared" si="30"/>
      </c>
      <c r="G54" s="39">
        <f t="shared" si="31"/>
      </c>
      <c r="H54" s="39">
        <f t="shared" si="32"/>
      </c>
      <c r="I54" s="39">
        <f t="shared" si="33"/>
      </c>
      <c r="J54" s="39">
        <f t="shared" si="34"/>
      </c>
      <c r="K54" s="39">
        <f t="shared" si="54"/>
      </c>
      <c r="L54" s="39">
        <f t="shared" si="55"/>
      </c>
      <c r="M54" s="39">
        <f t="shared" si="56"/>
      </c>
      <c r="N54" s="39">
        <f t="shared" si="57"/>
      </c>
      <c r="O54" s="39">
        <f t="shared" si="58"/>
      </c>
      <c r="P54" s="39">
        <f t="shared" si="59"/>
      </c>
      <c r="Q54" s="39">
        <f t="shared" si="60"/>
      </c>
      <c r="R54" s="39">
        <f t="shared" si="61"/>
      </c>
      <c r="S54" s="39">
        <f t="shared" si="62"/>
      </c>
      <c r="T54" s="39">
        <f t="shared" si="63"/>
      </c>
      <c r="U54" s="39">
        <f t="shared" si="64"/>
      </c>
      <c r="V54" s="39">
        <f t="shared" si="65"/>
      </c>
      <c r="W54" s="39">
        <f t="shared" si="66"/>
      </c>
      <c r="X54" s="39">
        <f t="shared" si="67"/>
      </c>
      <c r="Y54" s="39">
        <f t="shared" si="68"/>
      </c>
      <c r="Z54" s="39">
        <f t="shared" si="69"/>
      </c>
      <c r="AA54" s="39">
        <f t="shared" si="70"/>
      </c>
      <c r="AB54" s="39">
        <f t="shared" si="35"/>
      </c>
      <c r="AC54" s="39">
        <f t="shared" si="36"/>
      </c>
      <c r="AD54" s="39">
        <f t="shared" si="37"/>
      </c>
      <c r="AE54" s="39">
        <f t="shared" si="38"/>
      </c>
      <c r="AF54" s="39">
        <f t="shared" si="39"/>
      </c>
      <c r="AG54" s="39">
        <f t="shared" si="40"/>
      </c>
      <c r="AH54" s="39">
        <f t="shared" si="41"/>
      </c>
      <c r="AI54" s="39">
        <f t="shared" si="71"/>
      </c>
      <c r="AJ54" s="39">
        <f t="shared" si="72"/>
      </c>
      <c r="AK54" s="39">
        <f t="shared" si="73"/>
      </c>
      <c r="AL54" s="39">
        <f t="shared" si="74"/>
      </c>
      <c r="AM54" s="39">
        <f t="shared" si="75"/>
      </c>
      <c r="AN54" s="39">
        <f t="shared" si="76"/>
      </c>
      <c r="AO54" s="39">
        <f t="shared" si="77"/>
      </c>
      <c r="AP54" s="39">
        <f t="shared" si="78"/>
      </c>
      <c r="AQ54" s="39">
        <f t="shared" si="79"/>
      </c>
      <c r="AR54" s="39">
        <f t="shared" si="80"/>
      </c>
      <c r="AS54" s="39">
        <f t="shared" si="81"/>
      </c>
      <c r="AT54" s="39">
        <f t="shared" si="82"/>
      </c>
      <c r="AU54" s="39">
        <f t="shared" si="83"/>
      </c>
      <c r="AV54" s="39">
        <f t="shared" si="84"/>
      </c>
      <c r="AW54" s="39">
        <f t="shared" si="42"/>
      </c>
      <c r="AX54" s="39">
        <f t="shared" si="43"/>
      </c>
      <c r="AY54" s="39">
        <f t="shared" si="44"/>
      </c>
      <c r="AZ54" s="39">
        <f t="shared" si="45"/>
      </c>
      <c r="BA54" s="39">
        <f t="shared" si="85"/>
      </c>
      <c r="BB54" s="39">
        <f t="shared" si="86"/>
      </c>
      <c r="BD54" s="40">
        <f t="shared" si="46"/>
        <v>0</v>
      </c>
      <c r="BE54" s="39">
        <f t="shared" si="87"/>
      </c>
      <c r="BG54" s="39">
        <f t="shared" si="47"/>
        <v>0</v>
      </c>
      <c r="BH54" s="39">
        <f t="shared" si="48"/>
        <v>0</v>
      </c>
      <c r="BI54" s="39">
        <f t="shared" si="49"/>
        <v>0</v>
      </c>
      <c r="BJ54" s="39">
        <f t="shared" si="50"/>
      </c>
      <c r="BK54" s="39">
        <f t="shared" si="51"/>
      </c>
      <c r="BL54" s="39">
        <f t="shared" si="52"/>
      </c>
      <c r="BM54" s="39">
        <f t="shared" si="53"/>
      </c>
      <c r="BN54" s="37"/>
      <c r="BO54" s="37"/>
      <c r="BP54" s="37"/>
      <c r="BQ54" s="37"/>
      <c r="BR54" s="37"/>
      <c r="BV54" s="3"/>
    </row>
    <row r="55" spans="1:74" ht="12.75" hidden="1">
      <c r="A55" s="39">
        <f t="shared" si="26"/>
        <v>5</v>
      </c>
      <c r="B55" s="103">
        <f t="shared" si="27"/>
      </c>
      <c r="C55" s="103"/>
      <c r="D55" s="39">
        <f t="shared" si="28"/>
      </c>
      <c r="E55" s="39">
        <f t="shared" si="29"/>
      </c>
      <c r="F55" s="39">
        <f t="shared" si="30"/>
      </c>
      <c r="G55" s="39">
        <f t="shared" si="31"/>
      </c>
      <c r="H55" s="39">
        <f t="shared" si="32"/>
      </c>
      <c r="I55" s="39">
        <f t="shared" si="33"/>
      </c>
      <c r="J55" s="39">
        <f t="shared" si="34"/>
      </c>
      <c r="K55" s="39">
        <f t="shared" si="54"/>
      </c>
      <c r="L55" s="39">
        <f t="shared" si="55"/>
      </c>
      <c r="M55" s="39">
        <f t="shared" si="56"/>
      </c>
      <c r="N55" s="39">
        <f t="shared" si="57"/>
      </c>
      <c r="O55" s="39">
        <f t="shared" si="58"/>
      </c>
      <c r="P55" s="39">
        <f t="shared" si="59"/>
      </c>
      <c r="Q55" s="39">
        <f t="shared" si="60"/>
      </c>
      <c r="R55" s="39">
        <f t="shared" si="61"/>
      </c>
      <c r="S55" s="39">
        <f t="shared" si="62"/>
      </c>
      <c r="T55" s="39">
        <f t="shared" si="63"/>
      </c>
      <c r="U55" s="39">
        <f t="shared" si="64"/>
      </c>
      <c r="V55" s="39">
        <f t="shared" si="65"/>
      </c>
      <c r="W55" s="39">
        <f t="shared" si="66"/>
      </c>
      <c r="X55" s="39">
        <f t="shared" si="67"/>
      </c>
      <c r="Y55" s="39">
        <f t="shared" si="68"/>
      </c>
      <c r="Z55" s="39">
        <f t="shared" si="69"/>
      </c>
      <c r="AA55" s="39">
        <f t="shared" si="70"/>
      </c>
      <c r="AB55" s="39">
        <f t="shared" si="35"/>
      </c>
      <c r="AC55" s="39">
        <f t="shared" si="36"/>
      </c>
      <c r="AD55" s="39">
        <f t="shared" si="37"/>
      </c>
      <c r="AE55" s="39">
        <f t="shared" si="38"/>
      </c>
      <c r="AF55" s="39">
        <f t="shared" si="39"/>
      </c>
      <c r="AG55" s="39">
        <f t="shared" si="40"/>
      </c>
      <c r="AH55" s="39">
        <f t="shared" si="41"/>
      </c>
      <c r="AI55" s="39">
        <f t="shared" si="71"/>
      </c>
      <c r="AJ55" s="39">
        <f t="shared" si="72"/>
      </c>
      <c r="AK55" s="39">
        <f t="shared" si="73"/>
      </c>
      <c r="AL55" s="39">
        <f t="shared" si="74"/>
      </c>
      <c r="AM55" s="39">
        <f t="shared" si="75"/>
      </c>
      <c r="AN55" s="39">
        <f t="shared" si="76"/>
      </c>
      <c r="AO55" s="39">
        <f t="shared" si="77"/>
      </c>
      <c r="AP55" s="39">
        <f t="shared" si="78"/>
      </c>
      <c r="AQ55" s="39">
        <f t="shared" si="79"/>
      </c>
      <c r="AR55" s="39">
        <f t="shared" si="80"/>
      </c>
      <c r="AS55" s="39">
        <f t="shared" si="81"/>
      </c>
      <c r="AT55" s="39">
        <f t="shared" si="82"/>
      </c>
      <c r="AU55" s="39">
        <f t="shared" si="83"/>
      </c>
      <c r="AV55" s="39">
        <f t="shared" si="84"/>
      </c>
      <c r="AW55" s="39">
        <f t="shared" si="42"/>
      </c>
      <c r="AX55" s="39">
        <f t="shared" si="43"/>
      </c>
      <c r="AY55" s="39">
        <f t="shared" si="44"/>
      </c>
      <c r="AZ55" s="39">
        <f t="shared" si="45"/>
      </c>
      <c r="BA55" s="39">
        <f t="shared" si="85"/>
      </c>
      <c r="BB55" s="39">
        <f t="shared" si="86"/>
      </c>
      <c r="BD55" s="40">
        <f t="shared" si="46"/>
        <v>0</v>
      </c>
      <c r="BE55" s="39">
        <f t="shared" si="87"/>
      </c>
      <c r="BG55" s="39">
        <f t="shared" si="47"/>
        <v>0</v>
      </c>
      <c r="BH55" s="39">
        <f t="shared" si="48"/>
        <v>0</v>
      </c>
      <c r="BI55" s="39">
        <f t="shared" si="49"/>
        <v>0</v>
      </c>
      <c r="BJ55" s="39">
        <f t="shared" si="50"/>
      </c>
      <c r="BK55" s="39">
        <f t="shared" si="51"/>
      </c>
      <c r="BL55" s="39">
        <f t="shared" si="52"/>
      </c>
      <c r="BM55" s="39">
        <f t="shared" si="53"/>
      </c>
      <c r="BN55" s="37"/>
      <c r="BO55" s="37"/>
      <c r="BP55" s="37"/>
      <c r="BQ55" s="37"/>
      <c r="BR55" s="37"/>
      <c r="BV55" s="3"/>
    </row>
    <row r="56" spans="1:74" ht="12.75" hidden="1">
      <c r="A56" s="39">
        <f t="shared" si="26"/>
        <v>6</v>
      </c>
      <c r="B56" s="103">
        <f t="shared" si="27"/>
      </c>
      <c r="C56" s="103"/>
      <c r="D56" s="39">
        <f t="shared" si="28"/>
      </c>
      <c r="E56" s="39">
        <f t="shared" si="29"/>
      </c>
      <c r="F56" s="39">
        <f t="shared" si="30"/>
      </c>
      <c r="G56" s="39">
        <f t="shared" si="31"/>
      </c>
      <c r="H56" s="39">
        <f t="shared" si="32"/>
      </c>
      <c r="I56" s="39">
        <f t="shared" si="33"/>
      </c>
      <c r="J56" s="39">
        <f t="shared" si="34"/>
      </c>
      <c r="K56" s="39">
        <f t="shared" si="54"/>
      </c>
      <c r="L56" s="39">
        <f t="shared" si="55"/>
      </c>
      <c r="M56" s="39">
        <f t="shared" si="56"/>
      </c>
      <c r="N56" s="39">
        <f t="shared" si="57"/>
      </c>
      <c r="O56" s="39">
        <f t="shared" si="58"/>
      </c>
      <c r="P56" s="39">
        <f t="shared" si="59"/>
      </c>
      <c r="Q56" s="39">
        <f t="shared" si="60"/>
      </c>
      <c r="R56" s="39">
        <f t="shared" si="61"/>
      </c>
      <c r="S56" s="39">
        <f t="shared" si="62"/>
      </c>
      <c r="T56" s="39">
        <f t="shared" si="63"/>
      </c>
      <c r="U56" s="39">
        <f t="shared" si="64"/>
      </c>
      <c r="V56" s="39">
        <f t="shared" si="65"/>
      </c>
      <c r="W56" s="39">
        <f t="shared" si="66"/>
      </c>
      <c r="X56" s="39">
        <f t="shared" si="67"/>
      </c>
      <c r="Y56" s="39">
        <f t="shared" si="68"/>
      </c>
      <c r="Z56" s="39">
        <f t="shared" si="69"/>
      </c>
      <c r="AA56" s="39">
        <f t="shared" si="70"/>
      </c>
      <c r="AB56" s="39">
        <f t="shared" si="35"/>
      </c>
      <c r="AC56" s="39">
        <f t="shared" si="36"/>
      </c>
      <c r="AD56" s="39">
        <f t="shared" si="37"/>
      </c>
      <c r="AE56" s="39">
        <f t="shared" si="38"/>
      </c>
      <c r="AF56" s="39">
        <f t="shared" si="39"/>
      </c>
      <c r="AG56" s="39">
        <f t="shared" si="40"/>
      </c>
      <c r="AH56" s="39">
        <f t="shared" si="41"/>
      </c>
      <c r="AI56" s="39">
        <f t="shared" si="71"/>
      </c>
      <c r="AJ56" s="39">
        <f t="shared" si="72"/>
      </c>
      <c r="AK56" s="39">
        <f t="shared" si="73"/>
      </c>
      <c r="AL56" s="39">
        <f t="shared" si="74"/>
      </c>
      <c r="AM56" s="39">
        <f t="shared" si="75"/>
      </c>
      <c r="AN56" s="39">
        <f t="shared" si="76"/>
      </c>
      <c r="AO56" s="39">
        <f t="shared" si="77"/>
      </c>
      <c r="AP56" s="39">
        <f t="shared" si="78"/>
      </c>
      <c r="AQ56" s="39">
        <f t="shared" si="79"/>
      </c>
      <c r="AR56" s="39">
        <f t="shared" si="80"/>
      </c>
      <c r="AS56" s="39">
        <f t="shared" si="81"/>
      </c>
      <c r="AT56" s="39">
        <f t="shared" si="82"/>
      </c>
      <c r="AU56" s="39">
        <f t="shared" si="83"/>
      </c>
      <c r="AV56" s="39">
        <f t="shared" si="84"/>
      </c>
      <c r="AW56" s="39">
        <f t="shared" si="42"/>
      </c>
      <c r="AX56" s="39">
        <f t="shared" si="43"/>
      </c>
      <c r="AY56" s="39">
        <f t="shared" si="44"/>
      </c>
      <c r="AZ56" s="39">
        <f t="shared" si="45"/>
      </c>
      <c r="BA56" s="39">
        <f t="shared" si="85"/>
      </c>
      <c r="BB56" s="39">
        <f t="shared" si="86"/>
      </c>
      <c r="BD56" s="40">
        <f t="shared" si="46"/>
        <v>0</v>
      </c>
      <c r="BE56" s="39">
        <f t="shared" si="87"/>
      </c>
      <c r="BG56" s="39">
        <f t="shared" si="47"/>
        <v>0</v>
      </c>
      <c r="BH56" s="39">
        <f t="shared" si="48"/>
        <v>0</v>
      </c>
      <c r="BI56" s="39">
        <f t="shared" si="49"/>
        <v>0</v>
      </c>
      <c r="BJ56" s="39">
        <f t="shared" si="50"/>
      </c>
      <c r="BK56" s="39">
        <f t="shared" si="51"/>
      </c>
      <c r="BL56" s="39">
        <f t="shared" si="52"/>
      </c>
      <c r="BM56" s="39">
        <f t="shared" si="53"/>
      </c>
      <c r="BN56" s="37"/>
      <c r="BO56" s="37"/>
      <c r="BP56" s="37"/>
      <c r="BQ56" s="37"/>
      <c r="BR56" s="37"/>
      <c r="BV56" s="3"/>
    </row>
    <row r="57" spans="1:74" ht="12.75" hidden="1">
      <c r="A57" s="39">
        <f t="shared" si="26"/>
        <v>7</v>
      </c>
      <c r="B57" s="103">
        <f t="shared" si="27"/>
      </c>
      <c r="C57" s="103"/>
      <c r="D57" s="39">
        <f t="shared" si="28"/>
      </c>
      <c r="E57" s="39">
        <f t="shared" si="29"/>
      </c>
      <c r="F57" s="39">
        <f t="shared" si="30"/>
      </c>
      <c r="G57" s="39">
        <f t="shared" si="31"/>
      </c>
      <c r="H57" s="39">
        <f t="shared" si="32"/>
      </c>
      <c r="I57" s="39">
        <f t="shared" si="33"/>
      </c>
      <c r="J57" s="39">
        <f t="shared" si="34"/>
      </c>
      <c r="K57" s="39">
        <f t="shared" si="54"/>
      </c>
      <c r="L57" s="39">
        <f t="shared" si="55"/>
      </c>
      <c r="M57" s="39">
        <f t="shared" si="56"/>
      </c>
      <c r="N57" s="39">
        <f t="shared" si="57"/>
      </c>
      <c r="O57" s="39">
        <f t="shared" si="58"/>
      </c>
      <c r="P57" s="39">
        <f t="shared" si="59"/>
      </c>
      <c r="Q57" s="39">
        <f t="shared" si="60"/>
      </c>
      <c r="R57" s="39">
        <f t="shared" si="61"/>
      </c>
      <c r="S57" s="39">
        <f t="shared" si="62"/>
      </c>
      <c r="T57" s="39">
        <f t="shared" si="63"/>
      </c>
      <c r="U57" s="39">
        <f t="shared" si="64"/>
      </c>
      <c r="V57" s="39">
        <f t="shared" si="65"/>
      </c>
      <c r="W57" s="39">
        <f t="shared" si="66"/>
      </c>
      <c r="X57" s="39">
        <f t="shared" si="67"/>
      </c>
      <c r="Y57" s="39">
        <f t="shared" si="68"/>
      </c>
      <c r="Z57" s="39">
        <f t="shared" si="69"/>
      </c>
      <c r="AA57" s="39">
        <f t="shared" si="70"/>
      </c>
      <c r="AB57" s="39">
        <f t="shared" si="35"/>
      </c>
      <c r="AC57" s="39">
        <f t="shared" si="36"/>
      </c>
      <c r="AD57" s="39">
        <f t="shared" si="37"/>
      </c>
      <c r="AE57" s="39">
        <f t="shared" si="38"/>
      </c>
      <c r="AF57" s="39">
        <f t="shared" si="39"/>
      </c>
      <c r="AG57" s="39">
        <f t="shared" si="40"/>
      </c>
      <c r="AH57" s="39">
        <f t="shared" si="41"/>
      </c>
      <c r="AI57" s="39">
        <f t="shared" si="71"/>
      </c>
      <c r="AJ57" s="39">
        <f t="shared" si="72"/>
      </c>
      <c r="AK57" s="39">
        <f t="shared" si="73"/>
      </c>
      <c r="AL57" s="39">
        <f t="shared" si="74"/>
      </c>
      <c r="AM57" s="39">
        <f t="shared" si="75"/>
      </c>
      <c r="AN57" s="39">
        <f t="shared" si="76"/>
      </c>
      <c r="AO57" s="39">
        <f t="shared" si="77"/>
      </c>
      <c r="AP57" s="39">
        <f t="shared" si="78"/>
      </c>
      <c r="AQ57" s="39">
        <f t="shared" si="79"/>
      </c>
      <c r="AR57" s="39">
        <f t="shared" si="80"/>
      </c>
      <c r="AS57" s="39">
        <f t="shared" si="81"/>
      </c>
      <c r="AT57" s="39">
        <f t="shared" si="82"/>
      </c>
      <c r="AU57" s="39">
        <f t="shared" si="83"/>
      </c>
      <c r="AV57" s="39">
        <f t="shared" si="84"/>
      </c>
      <c r="AW57" s="39">
        <f t="shared" si="42"/>
      </c>
      <c r="AX57" s="39">
        <f t="shared" si="43"/>
      </c>
      <c r="AY57" s="39">
        <f t="shared" si="44"/>
      </c>
      <c r="AZ57" s="39">
        <f t="shared" si="45"/>
      </c>
      <c r="BA57" s="39">
        <f t="shared" si="85"/>
      </c>
      <c r="BB57" s="39">
        <f t="shared" si="86"/>
      </c>
      <c r="BD57" s="40">
        <f t="shared" si="46"/>
        <v>0</v>
      </c>
      <c r="BE57" s="39">
        <f t="shared" si="87"/>
      </c>
      <c r="BG57" s="39">
        <f t="shared" si="47"/>
        <v>0</v>
      </c>
      <c r="BH57" s="39">
        <f t="shared" si="48"/>
        <v>0</v>
      </c>
      <c r="BI57" s="39">
        <f t="shared" si="49"/>
        <v>0</v>
      </c>
      <c r="BJ57" s="39">
        <f t="shared" si="50"/>
      </c>
      <c r="BK57" s="39">
        <f t="shared" si="51"/>
      </c>
      <c r="BL57" s="39">
        <f t="shared" si="52"/>
      </c>
      <c r="BM57" s="39">
        <f t="shared" si="53"/>
      </c>
      <c r="BN57" s="37"/>
      <c r="BO57" s="37"/>
      <c r="BP57" s="37"/>
      <c r="BQ57" s="37"/>
      <c r="BR57" s="37"/>
      <c r="BV57" s="3"/>
    </row>
    <row r="58" spans="1:74" ht="12.75" hidden="1">
      <c r="A58" s="39">
        <f t="shared" si="26"/>
        <v>8</v>
      </c>
      <c r="B58" s="103">
        <f t="shared" si="27"/>
      </c>
      <c r="C58" s="103"/>
      <c r="D58" s="39">
        <f t="shared" si="28"/>
      </c>
      <c r="E58" s="39">
        <f t="shared" si="29"/>
      </c>
      <c r="F58" s="39">
        <f t="shared" si="30"/>
      </c>
      <c r="G58" s="39">
        <f t="shared" si="31"/>
      </c>
      <c r="H58" s="39">
        <f t="shared" si="32"/>
      </c>
      <c r="I58" s="39">
        <f t="shared" si="33"/>
      </c>
      <c r="J58" s="39">
        <f t="shared" si="34"/>
      </c>
      <c r="K58" s="39">
        <f t="shared" si="54"/>
      </c>
      <c r="L58" s="39">
        <f t="shared" si="55"/>
      </c>
      <c r="M58" s="39">
        <f t="shared" si="56"/>
      </c>
      <c r="N58" s="39">
        <f t="shared" si="57"/>
      </c>
      <c r="O58" s="39">
        <f t="shared" si="58"/>
      </c>
      <c r="P58" s="39">
        <f t="shared" si="59"/>
      </c>
      <c r="Q58" s="39">
        <f t="shared" si="60"/>
      </c>
      <c r="R58" s="39">
        <f t="shared" si="61"/>
      </c>
      <c r="S58" s="39">
        <f t="shared" si="62"/>
      </c>
      <c r="T58" s="39">
        <f t="shared" si="63"/>
      </c>
      <c r="U58" s="39">
        <f t="shared" si="64"/>
      </c>
      <c r="V58" s="39">
        <f t="shared" si="65"/>
      </c>
      <c r="W58" s="39">
        <f t="shared" si="66"/>
      </c>
      <c r="X58" s="39">
        <f t="shared" si="67"/>
      </c>
      <c r="Y58" s="39">
        <f t="shared" si="68"/>
      </c>
      <c r="Z58" s="39">
        <f t="shared" si="69"/>
      </c>
      <c r="AA58" s="39">
        <f t="shared" si="70"/>
      </c>
      <c r="AB58" s="39">
        <f t="shared" si="35"/>
      </c>
      <c r="AC58" s="39">
        <f t="shared" si="36"/>
      </c>
      <c r="AD58" s="39">
        <f t="shared" si="37"/>
      </c>
      <c r="AE58" s="39">
        <f t="shared" si="38"/>
      </c>
      <c r="AF58" s="39">
        <f t="shared" si="39"/>
      </c>
      <c r="AG58" s="39">
        <f t="shared" si="40"/>
      </c>
      <c r="AH58" s="39">
        <f t="shared" si="41"/>
      </c>
      <c r="AI58" s="39">
        <f t="shared" si="71"/>
      </c>
      <c r="AJ58" s="39">
        <f t="shared" si="72"/>
      </c>
      <c r="AK58" s="39">
        <f t="shared" si="73"/>
      </c>
      <c r="AL58" s="39">
        <f t="shared" si="74"/>
      </c>
      <c r="AM58" s="39">
        <f t="shared" si="75"/>
      </c>
      <c r="AN58" s="39">
        <f t="shared" si="76"/>
      </c>
      <c r="AO58" s="39">
        <f t="shared" si="77"/>
      </c>
      <c r="AP58" s="39">
        <f t="shared" si="78"/>
      </c>
      <c r="AQ58" s="39">
        <f t="shared" si="79"/>
      </c>
      <c r="AR58" s="39">
        <f t="shared" si="80"/>
      </c>
      <c r="AS58" s="39">
        <f t="shared" si="81"/>
      </c>
      <c r="AT58" s="39">
        <f t="shared" si="82"/>
      </c>
      <c r="AU58" s="39">
        <f t="shared" si="83"/>
      </c>
      <c r="AV58" s="39">
        <f t="shared" si="84"/>
      </c>
      <c r="AW58" s="39">
        <f t="shared" si="42"/>
      </c>
      <c r="AX58" s="39">
        <f t="shared" si="43"/>
      </c>
      <c r="AY58" s="39">
        <f t="shared" si="44"/>
      </c>
      <c r="AZ58" s="39">
        <f t="shared" si="45"/>
      </c>
      <c r="BA58" s="39">
        <f t="shared" si="85"/>
      </c>
      <c r="BB58" s="39">
        <f t="shared" si="86"/>
      </c>
      <c r="BD58" s="40">
        <f t="shared" si="46"/>
        <v>0</v>
      </c>
      <c r="BE58" s="39">
        <f t="shared" si="87"/>
      </c>
      <c r="BG58" s="39">
        <f t="shared" si="47"/>
        <v>0</v>
      </c>
      <c r="BH58" s="39">
        <f t="shared" si="48"/>
        <v>0</v>
      </c>
      <c r="BI58" s="39">
        <f t="shared" si="49"/>
        <v>0</v>
      </c>
      <c r="BJ58" s="39">
        <f t="shared" si="50"/>
      </c>
      <c r="BK58" s="39">
        <f t="shared" si="51"/>
      </c>
      <c r="BL58" s="39">
        <f t="shared" si="52"/>
      </c>
      <c r="BM58" s="39">
        <f t="shared" si="53"/>
      </c>
      <c r="BN58" s="37"/>
      <c r="BO58" s="37"/>
      <c r="BP58" s="37"/>
      <c r="BQ58" s="37"/>
      <c r="BR58" s="37"/>
      <c r="BV58" s="3"/>
    </row>
    <row r="59" spans="1:74" ht="12.75" hidden="1">
      <c r="A59" s="39">
        <f t="shared" si="26"/>
        <v>9</v>
      </c>
      <c r="B59" s="103">
        <f t="shared" si="27"/>
      </c>
      <c r="C59" s="103"/>
      <c r="D59" s="39">
        <f t="shared" si="28"/>
      </c>
      <c r="E59" s="39">
        <f t="shared" si="29"/>
      </c>
      <c r="F59" s="39">
        <f t="shared" si="30"/>
      </c>
      <c r="G59" s="39">
        <f t="shared" si="31"/>
      </c>
      <c r="H59" s="39">
        <f t="shared" si="32"/>
      </c>
      <c r="I59" s="39">
        <f t="shared" si="33"/>
      </c>
      <c r="J59" s="39">
        <f t="shared" si="34"/>
      </c>
      <c r="K59" s="39">
        <f t="shared" si="54"/>
      </c>
      <c r="L59" s="39">
        <f t="shared" si="55"/>
      </c>
      <c r="M59" s="39">
        <f t="shared" si="56"/>
      </c>
      <c r="N59" s="39">
        <f t="shared" si="57"/>
      </c>
      <c r="O59" s="39">
        <f t="shared" si="58"/>
      </c>
      <c r="P59" s="39">
        <f t="shared" si="59"/>
      </c>
      <c r="Q59" s="39">
        <f t="shared" si="60"/>
      </c>
      <c r="R59" s="39">
        <f t="shared" si="61"/>
      </c>
      <c r="S59" s="39">
        <f t="shared" si="62"/>
      </c>
      <c r="T59" s="39">
        <f t="shared" si="63"/>
      </c>
      <c r="U59" s="39">
        <f t="shared" si="64"/>
      </c>
      <c r="V59" s="39">
        <f t="shared" si="65"/>
      </c>
      <c r="W59" s="39">
        <f t="shared" si="66"/>
      </c>
      <c r="X59" s="39">
        <f t="shared" si="67"/>
      </c>
      <c r="Y59" s="39">
        <f t="shared" si="68"/>
      </c>
      <c r="Z59" s="39">
        <f t="shared" si="69"/>
      </c>
      <c r="AA59" s="39">
        <f t="shared" si="70"/>
      </c>
      <c r="AB59" s="39">
        <f t="shared" si="35"/>
      </c>
      <c r="AC59" s="39">
        <f t="shared" si="36"/>
      </c>
      <c r="AD59" s="39">
        <f t="shared" si="37"/>
      </c>
      <c r="AE59" s="39">
        <f t="shared" si="38"/>
      </c>
      <c r="AF59" s="39">
        <f t="shared" si="39"/>
      </c>
      <c r="AG59" s="39">
        <f t="shared" si="40"/>
      </c>
      <c r="AH59" s="39">
        <f t="shared" si="41"/>
      </c>
      <c r="AI59" s="39">
        <f t="shared" si="71"/>
      </c>
      <c r="AJ59" s="39">
        <f t="shared" si="72"/>
      </c>
      <c r="AK59" s="39">
        <f t="shared" si="73"/>
      </c>
      <c r="AL59" s="39">
        <f t="shared" si="74"/>
      </c>
      <c r="AM59" s="39">
        <f t="shared" si="75"/>
      </c>
      <c r="AN59" s="39">
        <f t="shared" si="76"/>
      </c>
      <c r="AO59" s="39">
        <f t="shared" si="77"/>
      </c>
      <c r="AP59" s="39">
        <f t="shared" si="78"/>
      </c>
      <c r="AQ59" s="39">
        <f t="shared" si="79"/>
      </c>
      <c r="AR59" s="39">
        <f t="shared" si="80"/>
      </c>
      <c r="AS59" s="39">
        <f t="shared" si="81"/>
      </c>
      <c r="AT59" s="39">
        <f t="shared" si="82"/>
      </c>
      <c r="AU59" s="39">
        <f t="shared" si="83"/>
      </c>
      <c r="AV59" s="39">
        <f t="shared" si="84"/>
      </c>
      <c r="AW59" s="39">
        <f t="shared" si="42"/>
      </c>
      <c r="AX59" s="39">
        <f t="shared" si="43"/>
      </c>
      <c r="AY59" s="39">
        <f t="shared" si="44"/>
      </c>
      <c r="AZ59" s="39">
        <f t="shared" si="45"/>
      </c>
      <c r="BA59" s="39">
        <f t="shared" si="85"/>
      </c>
      <c r="BB59" s="39">
        <f t="shared" si="86"/>
      </c>
      <c r="BD59" s="40">
        <f t="shared" si="46"/>
        <v>0</v>
      </c>
      <c r="BE59" s="39">
        <f t="shared" si="87"/>
      </c>
      <c r="BG59" s="39">
        <f t="shared" si="47"/>
        <v>0</v>
      </c>
      <c r="BH59" s="39">
        <f t="shared" si="48"/>
        <v>0</v>
      </c>
      <c r="BI59" s="39">
        <f t="shared" si="49"/>
        <v>0</v>
      </c>
      <c r="BJ59" s="39">
        <f t="shared" si="50"/>
      </c>
      <c r="BK59" s="39">
        <f t="shared" si="51"/>
      </c>
      <c r="BL59" s="39">
        <f t="shared" si="52"/>
      </c>
      <c r="BM59" s="39">
        <f t="shared" si="53"/>
      </c>
      <c r="BN59" s="37"/>
      <c r="BO59" s="37"/>
      <c r="BP59" s="37"/>
      <c r="BQ59" s="37"/>
      <c r="BR59" s="37"/>
      <c r="BV59" s="3"/>
    </row>
    <row r="60" spans="1:74" ht="12.75" hidden="1">
      <c r="A60" s="39">
        <f t="shared" si="26"/>
        <v>10</v>
      </c>
      <c r="B60" s="103">
        <f t="shared" si="27"/>
      </c>
      <c r="C60" s="103"/>
      <c r="D60" s="39">
        <f t="shared" si="28"/>
      </c>
      <c r="E60" s="39">
        <f t="shared" si="29"/>
      </c>
      <c r="F60" s="39">
        <f t="shared" si="30"/>
      </c>
      <c r="G60" s="39">
        <f t="shared" si="31"/>
      </c>
      <c r="H60" s="39">
        <f t="shared" si="32"/>
      </c>
      <c r="I60" s="39">
        <f t="shared" si="33"/>
      </c>
      <c r="J60" s="39">
        <f t="shared" si="34"/>
      </c>
      <c r="K60" s="39">
        <f t="shared" si="54"/>
      </c>
      <c r="L60" s="39">
        <f t="shared" si="55"/>
      </c>
      <c r="M60" s="39">
        <f t="shared" si="56"/>
      </c>
      <c r="N60" s="39">
        <f t="shared" si="57"/>
      </c>
      <c r="O60" s="39">
        <f t="shared" si="58"/>
      </c>
      <c r="P60" s="39">
        <f t="shared" si="59"/>
      </c>
      <c r="Q60" s="39">
        <f t="shared" si="60"/>
      </c>
      <c r="R60" s="39">
        <f t="shared" si="61"/>
      </c>
      <c r="S60" s="39">
        <f t="shared" si="62"/>
      </c>
      <c r="T60" s="39">
        <f t="shared" si="63"/>
      </c>
      <c r="U60" s="39">
        <f t="shared" si="64"/>
      </c>
      <c r="V60" s="39">
        <f t="shared" si="65"/>
      </c>
      <c r="W60" s="39">
        <f t="shared" si="66"/>
      </c>
      <c r="X60" s="39">
        <f t="shared" si="67"/>
      </c>
      <c r="Y60" s="39">
        <f t="shared" si="68"/>
      </c>
      <c r="Z60" s="39">
        <f t="shared" si="69"/>
      </c>
      <c r="AA60" s="39">
        <f t="shared" si="70"/>
      </c>
      <c r="AB60" s="39">
        <f t="shared" si="35"/>
      </c>
      <c r="AC60" s="39">
        <f t="shared" si="36"/>
      </c>
      <c r="AD60" s="39">
        <f t="shared" si="37"/>
      </c>
      <c r="AE60" s="39">
        <f t="shared" si="38"/>
      </c>
      <c r="AF60" s="39">
        <f t="shared" si="39"/>
      </c>
      <c r="AG60" s="39">
        <f t="shared" si="40"/>
      </c>
      <c r="AH60" s="39">
        <f t="shared" si="41"/>
      </c>
      <c r="AI60" s="39">
        <f t="shared" si="71"/>
      </c>
      <c r="AJ60" s="39">
        <f t="shared" si="72"/>
      </c>
      <c r="AK60" s="39">
        <f t="shared" si="73"/>
      </c>
      <c r="AL60" s="39">
        <f t="shared" si="74"/>
      </c>
      <c r="AM60" s="39">
        <f t="shared" si="75"/>
      </c>
      <c r="AN60" s="39">
        <f t="shared" si="76"/>
      </c>
      <c r="AO60" s="39">
        <f t="shared" si="77"/>
      </c>
      <c r="AP60" s="39">
        <f t="shared" si="78"/>
      </c>
      <c r="AQ60" s="39">
        <f t="shared" si="79"/>
      </c>
      <c r="AR60" s="39">
        <f t="shared" si="80"/>
      </c>
      <c r="AS60" s="39">
        <f t="shared" si="81"/>
      </c>
      <c r="AT60" s="39">
        <f t="shared" si="82"/>
      </c>
      <c r="AU60" s="39">
        <f t="shared" si="83"/>
      </c>
      <c r="AV60" s="39">
        <f t="shared" si="84"/>
      </c>
      <c r="AW60" s="39">
        <f t="shared" si="42"/>
      </c>
      <c r="AX60" s="39">
        <f t="shared" si="43"/>
      </c>
      <c r="AY60" s="39">
        <f t="shared" si="44"/>
      </c>
      <c r="AZ60" s="39">
        <f t="shared" si="45"/>
      </c>
      <c r="BA60" s="39">
        <f t="shared" si="85"/>
      </c>
      <c r="BB60" s="39">
        <f t="shared" si="86"/>
      </c>
      <c r="BD60" s="40">
        <f t="shared" si="46"/>
        <v>0</v>
      </c>
      <c r="BE60" s="39">
        <f t="shared" si="87"/>
      </c>
      <c r="BG60" s="39">
        <f t="shared" si="47"/>
        <v>0</v>
      </c>
      <c r="BH60" s="39">
        <f t="shared" si="48"/>
        <v>0</v>
      </c>
      <c r="BI60" s="39">
        <f t="shared" si="49"/>
        <v>0</v>
      </c>
      <c r="BJ60" s="39">
        <f t="shared" si="50"/>
      </c>
      <c r="BK60" s="39">
        <f t="shared" si="51"/>
      </c>
      <c r="BL60" s="39">
        <f t="shared" si="52"/>
      </c>
      <c r="BM60" s="39">
        <f t="shared" si="53"/>
      </c>
      <c r="BN60" s="37"/>
      <c r="BO60" s="37"/>
      <c r="BP60" s="37"/>
      <c r="BQ60" s="37"/>
      <c r="BR60" s="37"/>
      <c r="BV60" s="3"/>
    </row>
    <row r="61" spans="1:74" ht="12.75" hidden="1">
      <c r="A61" s="39">
        <f t="shared" si="26"/>
        <v>11</v>
      </c>
      <c r="B61" s="103">
        <f t="shared" si="27"/>
      </c>
      <c r="C61" s="103"/>
      <c r="D61" s="39">
        <f t="shared" si="28"/>
      </c>
      <c r="E61" s="39">
        <f t="shared" si="29"/>
      </c>
      <c r="F61" s="39">
        <f t="shared" si="30"/>
      </c>
      <c r="G61" s="39">
        <f t="shared" si="31"/>
      </c>
      <c r="H61" s="39">
        <f t="shared" si="32"/>
      </c>
      <c r="I61" s="39">
        <f t="shared" si="33"/>
      </c>
      <c r="J61" s="39">
        <f t="shared" si="34"/>
      </c>
      <c r="K61" s="39">
        <f t="shared" si="54"/>
      </c>
      <c r="L61" s="39">
        <f t="shared" si="55"/>
      </c>
      <c r="M61" s="39">
        <f t="shared" si="56"/>
      </c>
      <c r="N61" s="39">
        <f t="shared" si="57"/>
      </c>
      <c r="O61" s="39">
        <f t="shared" si="58"/>
      </c>
      <c r="P61" s="39">
        <f t="shared" si="59"/>
      </c>
      <c r="Q61" s="39">
        <f t="shared" si="60"/>
      </c>
      <c r="R61" s="39">
        <f t="shared" si="61"/>
      </c>
      <c r="S61" s="39">
        <f t="shared" si="62"/>
      </c>
      <c r="T61" s="39">
        <f t="shared" si="63"/>
      </c>
      <c r="U61" s="39">
        <f t="shared" si="64"/>
      </c>
      <c r="V61" s="39">
        <f t="shared" si="65"/>
      </c>
      <c r="W61" s="39">
        <f t="shared" si="66"/>
      </c>
      <c r="X61" s="39">
        <f t="shared" si="67"/>
      </c>
      <c r="Y61" s="39">
        <f t="shared" si="68"/>
      </c>
      <c r="Z61" s="39">
        <f t="shared" si="69"/>
      </c>
      <c r="AA61" s="39">
        <f t="shared" si="70"/>
      </c>
      <c r="AB61" s="39">
        <f t="shared" si="35"/>
      </c>
      <c r="AC61" s="39">
        <f t="shared" si="36"/>
      </c>
      <c r="AD61" s="39">
        <f t="shared" si="37"/>
      </c>
      <c r="AE61" s="39">
        <f t="shared" si="38"/>
      </c>
      <c r="AF61" s="39">
        <f t="shared" si="39"/>
      </c>
      <c r="AG61" s="39">
        <f t="shared" si="40"/>
      </c>
      <c r="AH61" s="39">
        <f t="shared" si="41"/>
      </c>
      <c r="AI61" s="39">
        <f t="shared" si="71"/>
      </c>
      <c r="AJ61" s="39">
        <f t="shared" si="72"/>
      </c>
      <c r="AK61" s="39">
        <f t="shared" si="73"/>
      </c>
      <c r="AL61" s="39">
        <f t="shared" si="74"/>
      </c>
      <c r="AM61" s="39">
        <f t="shared" si="75"/>
      </c>
      <c r="AN61" s="39">
        <f t="shared" si="76"/>
      </c>
      <c r="AO61" s="39">
        <f t="shared" si="77"/>
      </c>
      <c r="AP61" s="39">
        <f t="shared" si="78"/>
      </c>
      <c r="AQ61" s="39">
        <f t="shared" si="79"/>
      </c>
      <c r="AR61" s="39">
        <f t="shared" si="80"/>
      </c>
      <c r="AS61" s="39">
        <f t="shared" si="81"/>
      </c>
      <c r="AT61" s="39">
        <f t="shared" si="82"/>
      </c>
      <c r="AU61" s="39">
        <f t="shared" si="83"/>
      </c>
      <c r="AV61" s="39">
        <f t="shared" si="84"/>
      </c>
      <c r="AW61" s="39">
        <f t="shared" si="42"/>
      </c>
      <c r="AX61" s="39">
        <f t="shared" si="43"/>
      </c>
      <c r="AY61" s="39">
        <f t="shared" si="44"/>
      </c>
      <c r="AZ61" s="39">
        <f t="shared" si="45"/>
      </c>
      <c r="BA61" s="39">
        <f t="shared" si="85"/>
      </c>
      <c r="BB61" s="39">
        <f t="shared" si="86"/>
      </c>
      <c r="BD61" s="40">
        <f t="shared" si="46"/>
        <v>0</v>
      </c>
      <c r="BE61" s="39">
        <f t="shared" si="87"/>
      </c>
      <c r="BG61" s="39">
        <f t="shared" si="47"/>
        <v>0</v>
      </c>
      <c r="BH61" s="39">
        <f t="shared" si="48"/>
        <v>0</v>
      </c>
      <c r="BI61" s="39">
        <f t="shared" si="49"/>
        <v>0</v>
      </c>
      <c r="BJ61" s="39">
        <f t="shared" si="50"/>
      </c>
      <c r="BK61" s="39">
        <f t="shared" si="51"/>
      </c>
      <c r="BL61" s="39">
        <f t="shared" si="52"/>
      </c>
      <c r="BM61" s="39">
        <f t="shared" si="53"/>
      </c>
      <c r="BN61" s="37"/>
      <c r="BO61" s="37"/>
      <c r="BP61" s="37"/>
      <c r="BQ61" s="37"/>
      <c r="BR61" s="37"/>
      <c r="BV61" s="3"/>
    </row>
    <row r="62" spans="1:74" ht="12.75" hidden="1">
      <c r="A62" s="39">
        <f t="shared" si="26"/>
        <v>12</v>
      </c>
      <c r="B62" s="103">
        <f t="shared" si="27"/>
      </c>
      <c r="C62" s="103"/>
      <c r="D62" s="39">
        <f t="shared" si="28"/>
      </c>
      <c r="E62" s="39">
        <f t="shared" si="29"/>
      </c>
      <c r="F62" s="39">
        <f t="shared" si="30"/>
      </c>
      <c r="G62" s="39">
        <f t="shared" si="31"/>
      </c>
      <c r="H62" s="39">
        <f t="shared" si="32"/>
      </c>
      <c r="I62" s="39">
        <f t="shared" si="33"/>
      </c>
      <c r="J62" s="39">
        <f t="shared" si="34"/>
      </c>
      <c r="K62" s="39">
        <f t="shared" si="54"/>
      </c>
      <c r="L62" s="39">
        <f t="shared" si="55"/>
      </c>
      <c r="M62" s="39">
        <f t="shared" si="56"/>
      </c>
      <c r="N62" s="39">
        <f t="shared" si="57"/>
      </c>
      <c r="O62" s="39">
        <f t="shared" si="58"/>
      </c>
      <c r="P62" s="39">
        <f t="shared" si="59"/>
      </c>
      <c r="Q62" s="39">
        <f t="shared" si="60"/>
      </c>
      <c r="R62" s="39">
        <f t="shared" si="61"/>
      </c>
      <c r="S62" s="39">
        <f t="shared" si="62"/>
      </c>
      <c r="T62" s="39">
        <f t="shared" si="63"/>
      </c>
      <c r="U62" s="39">
        <f t="shared" si="64"/>
      </c>
      <c r="V62" s="39">
        <f t="shared" si="65"/>
      </c>
      <c r="W62" s="39">
        <f t="shared" si="66"/>
      </c>
      <c r="X62" s="39">
        <f t="shared" si="67"/>
      </c>
      <c r="Y62" s="39">
        <f t="shared" si="68"/>
      </c>
      <c r="Z62" s="39">
        <f t="shared" si="69"/>
      </c>
      <c r="AA62" s="39">
        <f t="shared" si="70"/>
      </c>
      <c r="AB62" s="39">
        <f t="shared" si="35"/>
      </c>
      <c r="AC62" s="39">
        <f t="shared" si="36"/>
      </c>
      <c r="AD62" s="39">
        <f t="shared" si="37"/>
      </c>
      <c r="AE62" s="39">
        <f t="shared" si="38"/>
      </c>
      <c r="AF62" s="39">
        <f t="shared" si="39"/>
      </c>
      <c r="AG62" s="39">
        <f t="shared" si="40"/>
      </c>
      <c r="AH62" s="39">
        <f t="shared" si="41"/>
      </c>
      <c r="AI62" s="39">
        <f t="shared" si="71"/>
      </c>
      <c r="AJ62" s="39">
        <f t="shared" si="72"/>
      </c>
      <c r="AK62" s="39">
        <f t="shared" si="73"/>
      </c>
      <c r="AL62" s="39">
        <f t="shared" si="74"/>
      </c>
      <c r="AM62" s="39">
        <f t="shared" si="75"/>
      </c>
      <c r="AN62" s="39">
        <f t="shared" si="76"/>
      </c>
      <c r="AO62" s="39">
        <f t="shared" si="77"/>
      </c>
      <c r="AP62" s="39">
        <f t="shared" si="78"/>
      </c>
      <c r="AQ62" s="39">
        <f t="shared" si="79"/>
      </c>
      <c r="AR62" s="39">
        <f t="shared" si="80"/>
      </c>
      <c r="AS62" s="39">
        <f t="shared" si="81"/>
      </c>
      <c r="AT62" s="39">
        <f t="shared" si="82"/>
      </c>
      <c r="AU62" s="39">
        <f t="shared" si="83"/>
      </c>
      <c r="AV62" s="39">
        <f t="shared" si="84"/>
      </c>
      <c r="AW62" s="39">
        <f t="shared" si="42"/>
      </c>
      <c r="AX62" s="39">
        <f t="shared" si="43"/>
      </c>
      <c r="AY62" s="39">
        <f t="shared" si="44"/>
      </c>
      <c r="AZ62" s="39">
        <f t="shared" si="45"/>
      </c>
      <c r="BA62" s="39">
        <f t="shared" si="85"/>
      </c>
      <c r="BB62" s="39">
        <f t="shared" si="86"/>
      </c>
      <c r="BD62" s="40">
        <f t="shared" si="46"/>
        <v>0</v>
      </c>
      <c r="BE62" s="39">
        <f t="shared" si="87"/>
      </c>
      <c r="BG62" s="39">
        <f t="shared" si="47"/>
        <v>0</v>
      </c>
      <c r="BH62" s="39">
        <f t="shared" si="48"/>
        <v>0</v>
      </c>
      <c r="BI62" s="39">
        <f t="shared" si="49"/>
        <v>0</v>
      </c>
      <c r="BJ62" s="39">
        <f t="shared" si="50"/>
      </c>
      <c r="BK62" s="39">
        <f t="shared" si="51"/>
      </c>
      <c r="BL62" s="39">
        <f t="shared" si="52"/>
      </c>
      <c r="BM62" s="39">
        <f t="shared" si="53"/>
      </c>
      <c r="BN62" s="37"/>
      <c r="BO62" s="37"/>
      <c r="BP62" s="37"/>
      <c r="BQ62" s="37"/>
      <c r="BR62" s="37"/>
      <c r="BV62" s="3"/>
    </row>
    <row r="63" spans="1:74" ht="12.75" hidden="1">
      <c r="A63" s="39">
        <f t="shared" si="26"/>
        <v>13</v>
      </c>
      <c r="B63" s="103">
        <f t="shared" si="27"/>
      </c>
      <c r="C63" s="103"/>
      <c r="D63" s="39">
        <f t="shared" si="28"/>
      </c>
      <c r="E63" s="39">
        <f t="shared" si="29"/>
      </c>
      <c r="F63" s="39">
        <f t="shared" si="30"/>
      </c>
      <c r="G63" s="39">
        <f t="shared" si="31"/>
      </c>
      <c r="H63" s="39">
        <f t="shared" si="32"/>
      </c>
      <c r="I63" s="39">
        <f t="shared" si="33"/>
      </c>
      <c r="J63" s="39">
        <f t="shared" si="34"/>
      </c>
      <c r="K63" s="39">
        <f t="shared" si="54"/>
      </c>
      <c r="L63" s="39">
        <f t="shared" si="55"/>
      </c>
      <c r="M63" s="39">
        <f t="shared" si="56"/>
      </c>
      <c r="N63" s="39">
        <f t="shared" si="57"/>
      </c>
      <c r="O63" s="39">
        <f t="shared" si="58"/>
      </c>
      <c r="P63" s="39">
        <f t="shared" si="59"/>
      </c>
      <c r="Q63" s="39">
        <f t="shared" si="60"/>
      </c>
      <c r="R63" s="39">
        <f t="shared" si="61"/>
      </c>
      <c r="S63" s="39">
        <f t="shared" si="62"/>
      </c>
      <c r="T63" s="39">
        <f t="shared" si="63"/>
      </c>
      <c r="U63" s="39">
        <f t="shared" si="64"/>
      </c>
      <c r="V63" s="39">
        <f t="shared" si="65"/>
      </c>
      <c r="W63" s="39">
        <f t="shared" si="66"/>
      </c>
      <c r="X63" s="39">
        <f t="shared" si="67"/>
      </c>
      <c r="Y63" s="39">
        <f t="shared" si="68"/>
      </c>
      <c r="Z63" s="39">
        <f t="shared" si="69"/>
      </c>
      <c r="AA63" s="39">
        <f t="shared" si="70"/>
      </c>
      <c r="AB63" s="39">
        <f t="shared" si="35"/>
      </c>
      <c r="AC63" s="39">
        <f t="shared" si="36"/>
      </c>
      <c r="AD63" s="39">
        <f t="shared" si="37"/>
      </c>
      <c r="AE63" s="39">
        <f t="shared" si="38"/>
      </c>
      <c r="AF63" s="39">
        <f t="shared" si="39"/>
      </c>
      <c r="AG63" s="39">
        <f t="shared" si="40"/>
      </c>
      <c r="AH63" s="39">
        <f t="shared" si="41"/>
      </c>
      <c r="AI63" s="39">
        <f t="shared" si="71"/>
      </c>
      <c r="AJ63" s="39">
        <f t="shared" si="72"/>
      </c>
      <c r="AK63" s="39">
        <f t="shared" si="73"/>
      </c>
      <c r="AL63" s="39">
        <f t="shared" si="74"/>
      </c>
      <c r="AM63" s="39">
        <f t="shared" si="75"/>
      </c>
      <c r="AN63" s="39">
        <f t="shared" si="76"/>
      </c>
      <c r="AO63" s="39">
        <f t="shared" si="77"/>
      </c>
      <c r="AP63" s="39">
        <f t="shared" si="78"/>
      </c>
      <c r="AQ63" s="39">
        <f t="shared" si="79"/>
      </c>
      <c r="AR63" s="39">
        <f t="shared" si="80"/>
      </c>
      <c r="AS63" s="39">
        <f t="shared" si="81"/>
      </c>
      <c r="AT63" s="39">
        <f t="shared" si="82"/>
      </c>
      <c r="AU63" s="39">
        <f t="shared" si="83"/>
      </c>
      <c r="AV63" s="39">
        <f t="shared" si="84"/>
      </c>
      <c r="AW63" s="39">
        <f t="shared" si="42"/>
      </c>
      <c r="AX63" s="39">
        <f t="shared" si="43"/>
      </c>
      <c r="AY63" s="39">
        <f t="shared" si="44"/>
      </c>
      <c r="AZ63" s="39">
        <f t="shared" si="45"/>
      </c>
      <c r="BA63" s="39">
        <f t="shared" si="85"/>
      </c>
      <c r="BB63" s="39">
        <f t="shared" si="86"/>
      </c>
      <c r="BD63" s="40">
        <f t="shared" si="46"/>
        <v>0</v>
      </c>
      <c r="BE63" s="39">
        <f t="shared" si="87"/>
      </c>
      <c r="BG63" s="39">
        <f t="shared" si="47"/>
        <v>0</v>
      </c>
      <c r="BH63" s="39">
        <f t="shared" si="48"/>
        <v>0</v>
      </c>
      <c r="BI63" s="39">
        <f t="shared" si="49"/>
        <v>0</v>
      </c>
      <c r="BJ63" s="39">
        <f t="shared" si="50"/>
      </c>
      <c r="BK63" s="39">
        <f t="shared" si="51"/>
      </c>
      <c r="BL63" s="39">
        <f t="shared" si="52"/>
      </c>
      <c r="BM63" s="39">
        <f t="shared" si="53"/>
      </c>
      <c r="BN63" s="37"/>
      <c r="BO63" s="37"/>
      <c r="BP63" s="37"/>
      <c r="BQ63" s="37"/>
      <c r="BR63" s="37"/>
      <c r="BV63" s="3"/>
    </row>
    <row r="64" spans="1:74" ht="12.75" hidden="1">
      <c r="A64" s="39">
        <f t="shared" si="26"/>
        <v>14</v>
      </c>
      <c r="B64" s="103">
        <f t="shared" si="27"/>
      </c>
      <c r="C64" s="103"/>
      <c r="D64" s="39">
        <f t="shared" si="28"/>
      </c>
      <c r="E64" s="39">
        <f t="shared" si="29"/>
      </c>
      <c r="F64" s="39">
        <f t="shared" si="30"/>
      </c>
      <c r="G64" s="39">
        <f t="shared" si="31"/>
      </c>
      <c r="H64" s="39">
        <f t="shared" si="32"/>
      </c>
      <c r="I64" s="39">
        <f t="shared" si="33"/>
      </c>
      <c r="J64" s="39">
        <f t="shared" si="34"/>
      </c>
      <c r="K64" s="39">
        <f t="shared" si="54"/>
      </c>
      <c r="L64" s="39">
        <f t="shared" si="55"/>
      </c>
      <c r="M64" s="39">
        <f t="shared" si="56"/>
      </c>
      <c r="N64" s="39">
        <f t="shared" si="57"/>
      </c>
      <c r="O64" s="39">
        <f t="shared" si="58"/>
      </c>
      <c r="P64" s="39">
        <f t="shared" si="59"/>
      </c>
      <c r="Q64" s="39">
        <f t="shared" si="60"/>
      </c>
      <c r="R64" s="39">
        <f t="shared" si="61"/>
      </c>
      <c r="S64" s="39">
        <f t="shared" si="62"/>
      </c>
      <c r="T64" s="39">
        <f t="shared" si="63"/>
      </c>
      <c r="U64" s="39">
        <f t="shared" si="64"/>
      </c>
      <c r="V64" s="39">
        <f t="shared" si="65"/>
      </c>
      <c r="W64" s="39">
        <f t="shared" si="66"/>
      </c>
      <c r="X64" s="39">
        <f t="shared" si="67"/>
      </c>
      <c r="Y64" s="39">
        <f t="shared" si="68"/>
      </c>
      <c r="Z64" s="39">
        <f t="shared" si="69"/>
      </c>
      <c r="AA64" s="39">
        <f t="shared" si="70"/>
      </c>
      <c r="AB64" s="39">
        <f t="shared" si="35"/>
      </c>
      <c r="AC64" s="39">
        <f t="shared" si="36"/>
      </c>
      <c r="AD64" s="39">
        <f t="shared" si="37"/>
      </c>
      <c r="AE64" s="39">
        <f t="shared" si="38"/>
      </c>
      <c r="AF64" s="39">
        <f t="shared" si="39"/>
      </c>
      <c r="AG64" s="39">
        <f t="shared" si="40"/>
      </c>
      <c r="AH64" s="39">
        <f t="shared" si="41"/>
      </c>
      <c r="AI64" s="39">
        <f t="shared" si="71"/>
      </c>
      <c r="AJ64" s="39">
        <f t="shared" si="72"/>
      </c>
      <c r="AK64" s="39">
        <f t="shared" si="73"/>
      </c>
      <c r="AL64" s="39">
        <f t="shared" si="74"/>
      </c>
      <c r="AM64" s="39">
        <f t="shared" si="75"/>
      </c>
      <c r="AN64" s="39">
        <f t="shared" si="76"/>
      </c>
      <c r="AO64" s="39">
        <f t="shared" si="77"/>
      </c>
      <c r="AP64" s="39">
        <f t="shared" si="78"/>
      </c>
      <c r="AQ64" s="39">
        <f t="shared" si="79"/>
      </c>
      <c r="AR64" s="39">
        <f t="shared" si="80"/>
      </c>
      <c r="AS64" s="39">
        <f t="shared" si="81"/>
      </c>
      <c r="AT64" s="39">
        <f t="shared" si="82"/>
      </c>
      <c r="AU64" s="39">
        <f t="shared" si="83"/>
      </c>
      <c r="AV64" s="39">
        <f t="shared" si="84"/>
      </c>
      <c r="AW64" s="39">
        <f t="shared" si="42"/>
      </c>
      <c r="AX64" s="39">
        <f t="shared" si="43"/>
      </c>
      <c r="AY64" s="39">
        <f t="shared" si="44"/>
      </c>
      <c r="AZ64" s="39">
        <f t="shared" si="45"/>
      </c>
      <c r="BA64" s="39">
        <f t="shared" si="85"/>
      </c>
      <c r="BB64" s="39">
        <f t="shared" si="86"/>
      </c>
      <c r="BD64" s="40">
        <f t="shared" si="46"/>
        <v>0</v>
      </c>
      <c r="BE64" s="39">
        <f t="shared" si="87"/>
      </c>
      <c r="BG64" s="39">
        <f t="shared" si="47"/>
        <v>0</v>
      </c>
      <c r="BH64" s="39">
        <f t="shared" si="48"/>
        <v>0</v>
      </c>
      <c r="BI64" s="39">
        <f t="shared" si="49"/>
        <v>0</v>
      </c>
      <c r="BJ64" s="39">
        <f t="shared" si="50"/>
      </c>
      <c r="BK64" s="39">
        <f t="shared" si="51"/>
      </c>
      <c r="BL64" s="39">
        <f t="shared" si="52"/>
      </c>
      <c r="BM64" s="39">
        <f t="shared" si="53"/>
      </c>
      <c r="BN64" s="37"/>
      <c r="BO64" s="37"/>
      <c r="BP64" s="37"/>
      <c r="BQ64" s="37"/>
      <c r="BR64" s="37"/>
      <c r="BV64" s="3"/>
    </row>
    <row r="65" spans="1:74" ht="12.75" hidden="1">
      <c r="A65" s="39">
        <f t="shared" si="26"/>
        <v>15</v>
      </c>
      <c r="B65" s="103">
        <f t="shared" si="27"/>
      </c>
      <c r="C65" s="103"/>
      <c r="D65" s="39">
        <f t="shared" si="28"/>
      </c>
      <c r="E65" s="39">
        <f t="shared" si="29"/>
      </c>
      <c r="F65" s="39">
        <f t="shared" si="30"/>
      </c>
      <c r="G65" s="39">
        <f t="shared" si="31"/>
      </c>
      <c r="H65" s="39">
        <f t="shared" si="32"/>
      </c>
      <c r="I65" s="39">
        <f t="shared" si="33"/>
      </c>
      <c r="J65" s="39">
        <f t="shared" si="34"/>
      </c>
      <c r="K65" s="39">
        <f t="shared" si="54"/>
      </c>
      <c r="L65" s="39">
        <f t="shared" si="55"/>
      </c>
      <c r="M65" s="39">
        <f t="shared" si="56"/>
      </c>
      <c r="N65" s="39">
        <f t="shared" si="57"/>
      </c>
      <c r="O65" s="39">
        <f t="shared" si="58"/>
      </c>
      <c r="P65" s="39">
        <f t="shared" si="59"/>
      </c>
      <c r="Q65" s="39">
        <f t="shared" si="60"/>
      </c>
      <c r="R65" s="39">
        <f t="shared" si="61"/>
      </c>
      <c r="S65" s="39">
        <f t="shared" si="62"/>
      </c>
      <c r="T65" s="39">
        <f t="shared" si="63"/>
      </c>
      <c r="U65" s="39">
        <f t="shared" si="64"/>
      </c>
      <c r="V65" s="39">
        <f t="shared" si="65"/>
      </c>
      <c r="W65" s="39">
        <f t="shared" si="66"/>
      </c>
      <c r="X65" s="39">
        <f t="shared" si="67"/>
      </c>
      <c r="Y65" s="39">
        <f t="shared" si="68"/>
      </c>
      <c r="Z65" s="39">
        <f t="shared" si="69"/>
      </c>
      <c r="AA65" s="39">
        <f t="shared" si="70"/>
      </c>
      <c r="AB65" s="39">
        <f t="shared" si="35"/>
      </c>
      <c r="AC65" s="39">
        <f t="shared" si="36"/>
      </c>
      <c r="AD65" s="39">
        <f t="shared" si="37"/>
      </c>
      <c r="AE65" s="39">
        <f t="shared" si="38"/>
      </c>
      <c r="AF65" s="39">
        <f t="shared" si="39"/>
      </c>
      <c r="AG65" s="39">
        <f t="shared" si="40"/>
      </c>
      <c r="AH65" s="39">
        <f t="shared" si="41"/>
      </c>
      <c r="AI65" s="39">
        <f t="shared" si="71"/>
      </c>
      <c r="AJ65" s="39">
        <f t="shared" si="72"/>
      </c>
      <c r="AK65" s="39">
        <f t="shared" si="73"/>
      </c>
      <c r="AL65" s="39">
        <f t="shared" si="74"/>
      </c>
      <c r="AM65" s="39">
        <f t="shared" si="75"/>
      </c>
      <c r="AN65" s="39">
        <f t="shared" si="76"/>
      </c>
      <c r="AO65" s="39">
        <f t="shared" si="77"/>
      </c>
      <c r="AP65" s="39">
        <f t="shared" si="78"/>
      </c>
      <c r="AQ65" s="39">
        <f t="shared" si="79"/>
      </c>
      <c r="AR65" s="39">
        <f t="shared" si="80"/>
      </c>
      <c r="AS65" s="39">
        <f t="shared" si="81"/>
      </c>
      <c r="AT65" s="39">
        <f t="shared" si="82"/>
      </c>
      <c r="AU65" s="39">
        <f t="shared" si="83"/>
      </c>
      <c r="AV65" s="39">
        <f t="shared" si="84"/>
      </c>
      <c r="AW65" s="39">
        <f t="shared" si="42"/>
      </c>
      <c r="AX65" s="39">
        <f t="shared" si="43"/>
      </c>
      <c r="AY65" s="39">
        <f t="shared" si="44"/>
      </c>
      <c r="AZ65" s="39">
        <f t="shared" si="45"/>
      </c>
      <c r="BA65" s="39">
        <f t="shared" si="85"/>
      </c>
      <c r="BB65" s="39">
        <f t="shared" si="86"/>
      </c>
      <c r="BD65" s="40">
        <f t="shared" si="46"/>
        <v>0</v>
      </c>
      <c r="BE65" s="39">
        <f t="shared" si="87"/>
      </c>
      <c r="BG65" s="39">
        <f t="shared" si="47"/>
        <v>0</v>
      </c>
      <c r="BH65" s="39">
        <f t="shared" si="48"/>
        <v>0</v>
      </c>
      <c r="BI65" s="39">
        <f t="shared" si="49"/>
        <v>0</v>
      </c>
      <c r="BJ65" s="39">
        <f t="shared" si="50"/>
      </c>
      <c r="BK65" s="39">
        <f t="shared" si="51"/>
      </c>
      <c r="BL65" s="39">
        <f t="shared" si="52"/>
      </c>
      <c r="BM65" s="39">
        <f t="shared" si="53"/>
      </c>
      <c r="BN65" s="37"/>
      <c r="BO65" s="37"/>
      <c r="BP65" s="37"/>
      <c r="BQ65" s="37"/>
      <c r="BR65" s="37"/>
      <c r="BV65" s="3"/>
    </row>
    <row r="66" spans="1:74" ht="12.75" hidden="1">
      <c r="A66" s="39">
        <f t="shared" si="26"/>
        <v>16</v>
      </c>
      <c r="B66" s="103">
        <f t="shared" si="27"/>
      </c>
      <c r="C66" s="103"/>
      <c r="D66" s="39">
        <f t="shared" si="28"/>
      </c>
      <c r="E66" s="39">
        <f t="shared" si="29"/>
      </c>
      <c r="F66" s="39">
        <f t="shared" si="30"/>
      </c>
      <c r="G66" s="39">
        <f t="shared" si="31"/>
      </c>
      <c r="H66" s="39">
        <f t="shared" si="32"/>
      </c>
      <c r="I66" s="39">
        <f t="shared" si="33"/>
      </c>
      <c r="J66" s="39">
        <f t="shared" si="34"/>
      </c>
      <c r="K66" s="39">
        <f t="shared" si="54"/>
      </c>
      <c r="L66" s="39">
        <f t="shared" si="55"/>
      </c>
      <c r="M66" s="39">
        <f t="shared" si="56"/>
      </c>
      <c r="N66" s="39">
        <f t="shared" si="57"/>
      </c>
      <c r="O66" s="39">
        <f t="shared" si="58"/>
      </c>
      <c r="P66" s="39">
        <f t="shared" si="59"/>
      </c>
      <c r="Q66" s="39">
        <f t="shared" si="60"/>
      </c>
      <c r="R66" s="39">
        <f t="shared" si="61"/>
      </c>
      <c r="S66" s="39">
        <f t="shared" si="62"/>
      </c>
      <c r="T66" s="39">
        <f t="shared" si="63"/>
      </c>
      <c r="U66" s="39">
        <f t="shared" si="64"/>
      </c>
      <c r="V66" s="39">
        <f t="shared" si="65"/>
      </c>
      <c r="W66" s="39">
        <f t="shared" si="66"/>
      </c>
      <c r="X66" s="39">
        <f t="shared" si="67"/>
      </c>
      <c r="Y66" s="39">
        <f t="shared" si="68"/>
      </c>
      <c r="Z66" s="39">
        <f t="shared" si="69"/>
      </c>
      <c r="AA66" s="39">
        <f t="shared" si="70"/>
      </c>
      <c r="AB66" s="39">
        <f t="shared" si="35"/>
      </c>
      <c r="AC66" s="39">
        <f t="shared" si="36"/>
      </c>
      <c r="AD66" s="39">
        <f t="shared" si="37"/>
      </c>
      <c r="AE66" s="39">
        <f t="shared" si="38"/>
      </c>
      <c r="AF66" s="39">
        <f t="shared" si="39"/>
      </c>
      <c r="AG66" s="39">
        <f t="shared" si="40"/>
      </c>
      <c r="AH66" s="39">
        <f t="shared" si="41"/>
      </c>
      <c r="AI66" s="39">
        <f t="shared" si="71"/>
      </c>
      <c r="AJ66" s="39">
        <f t="shared" si="72"/>
      </c>
      <c r="AK66" s="39">
        <f t="shared" si="73"/>
      </c>
      <c r="AL66" s="39">
        <f t="shared" si="74"/>
      </c>
      <c r="AM66" s="39">
        <f t="shared" si="75"/>
      </c>
      <c r="AN66" s="39">
        <f t="shared" si="76"/>
      </c>
      <c r="AO66" s="39">
        <f t="shared" si="77"/>
      </c>
      <c r="AP66" s="39">
        <f t="shared" si="78"/>
      </c>
      <c r="AQ66" s="39">
        <f t="shared" si="79"/>
      </c>
      <c r="AR66" s="39">
        <f t="shared" si="80"/>
      </c>
      <c r="AS66" s="39">
        <f t="shared" si="81"/>
      </c>
      <c r="AT66" s="39">
        <f t="shared" si="82"/>
      </c>
      <c r="AU66" s="39">
        <f t="shared" si="83"/>
      </c>
      <c r="AV66" s="39">
        <f t="shared" si="84"/>
      </c>
      <c r="AW66" s="39">
        <f t="shared" si="42"/>
      </c>
      <c r="AX66" s="39">
        <f t="shared" si="43"/>
      </c>
      <c r="AY66" s="39">
        <f t="shared" si="44"/>
      </c>
      <c r="AZ66" s="39">
        <f t="shared" si="45"/>
      </c>
      <c r="BA66" s="39">
        <f t="shared" si="85"/>
      </c>
      <c r="BB66" s="39">
        <f t="shared" si="86"/>
      </c>
      <c r="BD66" s="40">
        <f t="shared" si="46"/>
        <v>0</v>
      </c>
      <c r="BE66" s="39">
        <f t="shared" si="87"/>
      </c>
      <c r="BG66" s="39">
        <f t="shared" si="47"/>
        <v>0</v>
      </c>
      <c r="BH66" s="39">
        <f t="shared" si="48"/>
        <v>0</v>
      </c>
      <c r="BI66" s="39">
        <f t="shared" si="49"/>
        <v>0</v>
      </c>
      <c r="BJ66" s="39">
        <f t="shared" si="50"/>
      </c>
      <c r="BK66" s="39">
        <f t="shared" si="51"/>
      </c>
      <c r="BL66" s="39">
        <f t="shared" si="52"/>
      </c>
      <c r="BM66" s="39">
        <f t="shared" si="53"/>
      </c>
      <c r="BN66" s="37"/>
      <c r="BO66" s="37"/>
      <c r="BP66" s="37"/>
      <c r="BQ66" s="37"/>
      <c r="BR66" s="37"/>
      <c r="BV66" s="3"/>
    </row>
    <row r="67" spans="1:74" ht="12.75" hidden="1">
      <c r="A67" s="39">
        <f t="shared" si="26"/>
        <v>17</v>
      </c>
      <c r="B67" s="103">
        <f t="shared" si="27"/>
      </c>
      <c r="C67" s="103"/>
      <c r="D67" s="39">
        <f t="shared" si="28"/>
      </c>
      <c r="E67" s="39">
        <f t="shared" si="29"/>
      </c>
      <c r="F67" s="39">
        <f t="shared" si="30"/>
      </c>
      <c r="G67" s="39">
        <f t="shared" si="31"/>
      </c>
      <c r="H67" s="39">
        <f t="shared" si="32"/>
      </c>
      <c r="I67" s="39">
        <f t="shared" si="33"/>
      </c>
      <c r="J67" s="39">
        <f t="shared" si="34"/>
      </c>
      <c r="K67" s="39">
        <f t="shared" si="54"/>
      </c>
      <c r="L67" s="39">
        <f t="shared" si="55"/>
      </c>
      <c r="M67" s="39">
        <f t="shared" si="56"/>
      </c>
      <c r="N67" s="39">
        <f t="shared" si="57"/>
      </c>
      <c r="O67" s="39">
        <f t="shared" si="58"/>
      </c>
      <c r="P67" s="39">
        <f t="shared" si="59"/>
      </c>
      <c r="Q67" s="39">
        <f t="shared" si="60"/>
      </c>
      <c r="R67" s="39">
        <f t="shared" si="61"/>
      </c>
      <c r="S67" s="39">
        <f t="shared" si="62"/>
      </c>
      <c r="T67" s="39">
        <f t="shared" si="63"/>
      </c>
      <c r="U67" s="39">
        <f t="shared" si="64"/>
      </c>
      <c r="V67" s="39">
        <f t="shared" si="65"/>
      </c>
      <c r="W67" s="39">
        <f t="shared" si="66"/>
      </c>
      <c r="X67" s="39">
        <f t="shared" si="67"/>
      </c>
      <c r="Y67" s="39">
        <f t="shared" si="68"/>
      </c>
      <c r="Z67" s="39">
        <f t="shared" si="69"/>
      </c>
      <c r="AA67" s="39">
        <f t="shared" si="70"/>
      </c>
      <c r="AB67" s="39">
        <f t="shared" si="35"/>
      </c>
      <c r="AC67" s="39">
        <f t="shared" si="36"/>
      </c>
      <c r="AD67" s="39">
        <f t="shared" si="37"/>
      </c>
      <c r="AE67" s="39">
        <f t="shared" si="38"/>
      </c>
      <c r="AF67" s="39">
        <f t="shared" si="39"/>
      </c>
      <c r="AG67" s="39">
        <f t="shared" si="40"/>
      </c>
      <c r="AH67" s="39">
        <f t="shared" si="41"/>
      </c>
      <c r="AI67" s="39">
        <f t="shared" si="71"/>
      </c>
      <c r="AJ67" s="39">
        <f t="shared" si="72"/>
      </c>
      <c r="AK67" s="39">
        <f t="shared" si="73"/>
      </c>
      <c r="AL67" s="39">
        <f t="shared" si="74"/>
      </c>
      <c r="AM67" s="39">
        <f t="shared" si="75"/>
      </c>
      <c r="AN67" s="39">
        <f t="shared" si="76"/>
      </c>
      <c r="AO67" s="39">
        <f t="shared" si="77"/>
      </c>
      <c r="AP67" s="39">
        <f t="shared" si="78"/>
      </c>
      <c r="AQ67" s="39">
        <f t="shared" si="79"/>
      </c>
      <c r="AR67" s="39">
        <f t="shared" si="80"/>
      </c>
      <c r="AS67" s="39">
        <f t="shared" si="81"/>
      </c>
      <c r="AT67" s="39">
        <f t="shared" si="82"/>
      </c>
      <c r="AU67" s="39">
        <f t="shared" si="83"/>
      </c>
      <c r="AV67" s="39">
        <f t="shared" si="84"/>
      </c>
      <c r="AW67" s="39">
        <f t="shared" si="42"/>
      </c>
      <c r="AX67" s="39">
        <f t="shared" si="43"/>
      </c>
      <c r="AY67" s="39">
        <f t="shared" si="44"/>
      </c>
      <c r="AZ67" s="39">
        <f t="shared" si="45"/>
      </c>
      <c r="BA67" s="39">
        <f t="shared" si="85"/>
      </c>
      <c r="BB67" s="39">
        <f t="shared" si="86"/>
      </c>
      <c r="BD67" s="40">
        <f t="shared" si="46"/>
        <v>0</v>
      </c>
      <c r="BE67" s="39">
        <f t="shared" si="87"/>
      </c>
      <c r="BG67" s="39">
        <f t="shared" si="47"/>
        <v>0</v>
      </c>
      <c r="BH67" s="39">
        <f t="shared" si="48"/>
        <v>0</v>
      </c>
      <c r="BI67" s="39">
        <f t="shared" si="49"/>
        <v>0</v>
      </c>
      <c r="BJ67" s="39">
        <f t="shared" si="50"/>
      </c>
      <c r="BK67" s="39">
        <f t="shared" si="51"/>
      </c>
      <c r="BL67" s="39">
        <f t="shared" si="52"/>
      </c>
      <c r="BM67" s="39">
        <f t="shared" si="53"/>
      </c>
      <c r="BN67" s="37"/>
      <c r="BO67" s="37"/>
      <c r="BP67" s="37"/>
      <c r="BQ67" s="37"/>
      <c r="BR67" s="37"/>
      <c r="BV67" s="3"/>
    </row>
    <row r="68" spans="1:74" ht="12.75" hidden="1">
      <c r="A68" s="39">
        <f t="shared" si="26"/>
        <v>18</v>
      </c>
      <c r="B68" s="103">
        <f t="shared" si="27"/>
      </c>
      <c r="C68" s="103"/>
      <c r="D68" s="39">
        <f t="shared" si="28"/>
      </c>
      <c r="E68" s="39">
        <f t="shared" si="29"/>
      </c>
      <c r="F68" s="39">
        <f t="shared" si="30"/>
      </c>
      <c r="G68" s="39">
        <f t="shared" si="31"/>
      </c>
      <c r="H68" s="39">
        <f t="shared" si="32"/>
      </c>
      <c r="I68" s="39">
        <f t="shared" si="33"/>
      </c>
      <c r="J68" s="39">
        <f t="shared" si="34"/>
      </c>
      <c r="K68" s="39">
        <f t="shared" si="54"/>
      </c>
      <c r="L68" s="39">
        <f t="shared" si="55"/>
      </c>
      <c r="M68" s="39">
        <f t="shared" si="56"/>
      </c>
      <c r="N68" s="39">
        <f t="shared" si="57"/>
      </c>
      <c r="O68" s="39">
        <f t="shared" si="58"/>
      </c>
      <c r="P68" s="39">
        <f t="shared" si="59"/>
      </c>
      <c r="Q68" s="39">
        <f t="shared" si="60"/>
      </c>
      <c r="R68" s="39">
        <f t="shared" si="61"/>
      </c>
      <c r="S68" s="39">
        <f t="shared" si="62"/>
      </c>
      <c r="T68" s="39">
        <f t="shared" si="63"/>
      </c>
      <c r="U68" s="39">
        <f t="shared" si="64"/>
      </c>
      <c r="V68" s="39">
        <f t="shared" si="65"/>
      </c>
      <c r="W68" s="39">
        <f t="shared" si="66"/>
      </c>
      <c r="X68" s="39">
        <f t="shared" si="67"/>
      </c>
      <c r="Y68" s="39">
        <f t="shared" si="68"/>
      </c>
      <c r="Z68" s="39">
        <f t="shared" si="69"/>
      </c>
      <c r="AA68" s="39">
        <f t="shared" si="70"/>
      </c>
      <c r="AB68" s="39">
        <f t="shared" si="35"/>
      </c>
      <c r="AC68" s="39">
        <f t="shared" si="36"/>
      </c>
      <c r="AD68" s="39">
        <f t="shared" si="37"/>
      </c>
      <c r="AE68" s="39">
        <f t="shared" si="38"/>
      </c>
      <c r="AF68" s="39">
        <f t="shared" si="39"/>
      </c>
      <c r="AG68" s="39">
        <f t="shared" si="40"/>
      </c>
      <c r="AH68" s="39">
        <f t="shared" si="41"/>
      </c>
      <c r="AI68" s="39">
        <f t="shared" si="71"/>
      </c>
      <c r="AJ68" s="39">
        <f t="shared" si="72"/>
      </c>
      <c r="AK68" s="39">
        <f t="shared" si="73"/>
      </c>
      <c r="AL68" s="39">
        <f t="shared" si="74"/>
      </c>
      <c r="AM68" s="39">
        <f t="shared" si="75"/>
      </c>
      <c r="AN68" s="39">
        <f t="shared" si="76"/>
      </c>
      <c r="AO68" s="39">
        <f t="shared" si="77"/>
      </c>
      <c r="AP68" s="39">
        <f t="shared" si="78"/>
      </c>
      <c r="AQ68" s="39">
        <f t="shared" si="79"/>
      </c>
      <c r="AR68" s="39">
        <f t="shared" si="80"/>
      </c>
      <c r="AS68" s="39">
        <f t="shared" si="81"/>
      </c>
      <c r="AT68" s="39">
        <f t="shared" si="82"/>
      </c>
      <c r="AU68" s="39">
        <f t="shared" si="83"/>
      </c>
      <c r="AV68" s="39">
        <f t="shared" si="84"/>
      </c>
      <c r="AW68" s="39">
        <f t="shared" si="42"/>
      </c>
      <c r="AX68" s="39">
        <f t="shared" si="43"/>
      </c>
      <c r="AY68" s="39">
        <f t="shared" si="44"/>
      </c>
      <c r="AZ68" s="39">
        <f t="shared" si="45"/>
      </c>
      <c r="BA68" s="39">
        <f t="shared" si="85"/>
      </c>
      <c r="BB68" s="39">
        <f t="shared" si="86"/>
      </c>
      <c r="BD68" s="40">
        <f t="shared" si="46"/>
        <v>0</v>
      </c>
      <c r="BE68" s="39">
        <f t="shared" si="87"/>
      </c>
      <c r="BG68" s="39">
        <f t="shared" si="47"/>
        <v>0</v>
      </c>
      <c r="BH68" s="39">
        <f t="shared" si="48"/>
        <v>0</v>
      </c>
      <c r="BI68" s="39">
        <f t="shared" si="49"/>
        <v>0</v>
      </c>
      <c r="BJ68" s="39">
        <f t="shared" si="50"/>
      </c>
      <c r="BK68" s="39">
        <f t="shared" si="51"/>
      </c>
      <c r="BL68" s="39">
        <f t="shared" si="52"/>
      </c>
      <c r="BM68" s="39">
        <f t="shared" si="53"/>
      </c>
      <c r="BN68" s="37"/>
      <c r="BO68" s="37"/>
      <c r="BP68" s="37"/>
      <c r="BQ68" s="37"/>
      <c r="BR68" s="37"/>
      <c r="BV68" s="3"/>
    </row>
    <row r="69" spans="1:74" ht="12.75" hidden="1">
      <c r="A69" s="39">
        <f t="shared" si="26"/>
        <v>19</v>
      </c>
      <c r="B69" s="103">
        <f t="shared" si="27"/>
      </c>
      <c r="C69" s="103"/>
      <c r="D69" s="39">
        <f t="shared" si="28"/>
      </c>
      <c r="E69" s="39">
        <f t="shared" si="29"/>
      </c>
      <c r="F69" s="39">
        <f t="shared" si="30"/>
      </c>
      <c r="G69" s="39">
        <f t="shared" si="31"/>
      </c>
      <c r="H69" s="39">
        <f t="shared" si="32"/>
      </c>
      <c r="I69" s="39">
        <f t="shared" si="33"/>
      </c>
      <c r="J69" s="39">
        <f t="shared" si="34"/>
      </c>
      <c r="K69" s="39">
        <f t="shared" si="54"/>
      </c>
      <c r="L69" s="39">
        <f t="shared" si="55"/>
      </c>
      <c r="M69" s="39">
        <f t="shared" si="56"/>
      </c>
      <c r="N69" s="39">
        <f t="shared" si="57"/>
      </c>
      <c r="O69" s="39">
        <f t="shared" si="58"/>
      </c>
      <c r="P69" s="39">
        <f t="shared" si="59"/>
      </c>
      <c r="Q69" s="39">
        <f t="shared" si="60"/>
      </c>
      <c r="R69" s="39">
        <f t="shared" si="61"/>
      </c>
      <c r="S69" s="39">
        <f t="shared" si="62"/>
      </c>
      <c r="T69" s="39">
        <f t="shared" si="63"/>
      </c>
      <c r="U69" s="39">
        <f t="shared" si="64"/>
      </c>
      <c r="V69" s="39">
        <f t="shared" si="65"/>
      </c>
      <c r="W69" s="39">
        <f t="shared" si="66"/>
      </c>
      <c r="X69" s="39">
        <f t="shared" si="67"/>
      </c>
      <c r="Y69" s="39">
        <f t="shared" si="68"/>
      </c>
      <c r="Z69" s="39">
        <f t="shared" si="69"/>
      </c>
      <c r="AA69" s="39">
        <f t="shared" si="70"/>
      </c>
      <c r="AB69" s="39">
        <f t="shared" si="35"/>
      </c>
      <c r="AC69" s="39">
        <f t="shared" si="36"/>
      </c>
      <c r="AD69" s="39">
        <f t="shared" si="37"/>
      </c>
      <c r="AE69" s="39">
        <f t="shared" si="38"/>
      </c>
      <c r="AF69" s="39">
        <f t="shared" si="39"/>
      </c>
      <c r="AG69" s="39">
        <f t="shared" si="40"/>
      </c>
      <c r="AH69" s="39">
        <f t="shared" si="41"/>
      </c>
      <c r="AI69" s="39">
        <f t="shared" si="71"/>
      </c>
      <c r="AJ69" s="39">
        <f t="shared" si="72"/>
      </c>
      <c r="AK69" s="39">
        <f t="shared" si="73"/>
      </c>
      <c r="AL69" s="39">
        <f t="shared" si="74"/>
      </c>
      <c r="AM69" s="39">
        <f t="shared" si="75"/>
      </c>
      <c r="AN69" s="39">
        <f t="shared" si="76"/>
      </c>
      <c r="AO69" s="39">
        <f t="shared" si="77"/>
      </c>
      <c r="AP69" s="39">
        <f t="shared" si="78"/>
      </c>
      <c r="AQ69" s="39">
        <f t="shared" si="79"/>
      </c>
      <c r="AR69" s="39">
        <f t="shared" si="80"/>
      </c>
      <c r="AS69" s="39">
        <f t="shared" si="81"/>
      </c>
      <c r="AT69" s="39">
        <f t="shared" si="82"/>
      </c>
      <c r="AU69" s="39">
        <f t="shared" si="83"/>
      </c>
      <c r="AV69" s="39">
        <f t="shared" si="84"/>
      </c>
      <c r="AW69" s="39">
        <f t="shared" si="42"/>
      </c>
      <c r="AX69" s="39">
        <f t="shared" si="43"/>
      </c>
      <c r="AY69" s="39">
        <f t="shared" si="44"/>
      </c>
      <c r="AZ69" s="39">
        <f t="shared" si="45"/>
      </c>
      <c r="BA69" s="39">
        <f t="shared" si="85"/>
      </c>
      <c r="BB69" s="39">
        <f t="shared" si="86"/>
      </c>
      <c r="BD69" s="40">
        <f t="shared" si="46"/>
        <v>0</v>
      </c>
      <c r="BE69" s="39">
        <f t="shared" si="87"/>
      </c>
      <c r="BG69" s="39">
        <f t="shared" si="47"/>
        <v>0</v>
      </c>
      <c r="BH69" s="39">
        <f t="shared" si="48"/>
        <v>0</v>
      </c>
      <c r="BI69" s="39">
        <f t="shared" si="49"/>
        <v>0</v>
      </c>
      <c r="BJ69" s="39">
        <f t="shared" si="50"/>
      </c>
      <c r="BK69" s="39">
        <f t="shared" si="51"/>
      </c>
      <c r="BL69" s="39">
        <f t="shared" si="52"/>
      </c>
      <c r="BM69" s="39">
        <f t="shared" si="53"/>
      </c>
      <c r="BN69" s="37"/>
      <c r="BO69" s="37"/>
      <c r="BP69" s="37"/>
      <c r="BQ69" s="37"/>
      <c r="BR69" s="37"/>
      <c r="BV69" s="3"/>
    </row>
    <row r="70" spans="1:74" ht="12.75" hidden="1">
      <c r="A70" s="39">
        <f t="shared" si="26"/>
        <v>20</v>
      </c>
      <c r="B70" s="103">
        <f t="shared" si="27"/>
      </c>
      <c r="C70" s="103"/>
      <c r="D70" s="39">
        <f t="shared" si="28"/>
      </c>
      <c r="E70" s="39">
        <f t="shared" si="29"/>
      </c>
      <c r="F70" s="39">
        <f t="shared" si="30"/>
      </c>
      <c r="G70" s="39">
        <f t="shared" si="31"/>
      </c>
      <c r="H70" s="39">
        <f t="shared" si="32"/>
      </c>
      <c r="I70" s="39">
        <f t="shared" si="33"/>
      </c>
      <c r="J70" s="39">
        <f t="shared" si="34"/>
      </c>
      <c r="K70" s="39">
        <f t="shared" si="54"/>
      </c>
      <c r="L70" s="39">
        <f t="shared" si="55"/>
      </c>
      <c r="M70" s="39">
        <f t="shared" si="56"/>
      </c>
      <c r="N70" s="39">
        <f t="shared" si="57"/>
      </c>
      <c r="O70" s="39">
        <f t="shared" si="58"/>
      </c>
      <c r="P70" s="39">
        <f t="shared" si="59"/>
      </c>
      <c r="Q70" s="39">
        <f t="shared" si="60"/>
      </c>
      <c r="R70" s="39">
        <f t="shared" si="61"/>
      </c>
      <c r="S70" s="39">
        <f t="shared" si="62"/>
      </c>
      <c r="T70" s="39">
        <f t="shared" si="63"/>
      </c>
      <c r="U70" s="39">
        <f t="shared" si="64"/>
      </c>
      <c r="V70" s="39">
        <f t="shared" si="65"/>
      </c>
      <c r="W70" s="39">
        <f t="shared" si="66"/>
      </c>
      <c r="X70" s="39">
        <f t="shared" si="67"/>
      </c>
      <c r="Y70" s="39">
        <f t="shared" si="68"/>
      </c>
      <c r="Z70" s="39">
        <f t="shared" si="69"/>
      </c>
      <c r="AA70" s="39">
        <f t="shared" si="70"/>
      </c>
      <c r="AB70" s="39">
        <f t="shared" si="35"/>
      </c>
      <c r="AC70" s="39">
        <f t="shared" si="36"/>
      </c>
      <c r="AD70" s="39">
        <f t="shared" si="37"/>
      </c>
      <c r="AE70" s="39">
        <f t="shared" si="38"/>
      </c>
      <c r="AF70" s="39">
        <f t="shared" si="39"/>
      </c>
      <c r="AG70" s="39">
        <f t="shared" si="40"/>
      </c>
      <c r="AH70" s="39">
        <f t="shared" si="41"/>
      </c>
      <c r="AI70" s="39">
        <f t="shared" si="71"/>
      </c>
      <c r="AJ70" s="39">
        <f t="shared" si="72"/>
      </c>
      <c r="AK70" s="39">
        <f t="shared" si="73"/>
      </c>
      <c r="AL70" s="39">
        <f t="shared" si="74"/>
      </c>
      <c r="AM70" s="39">
        <f t="shared" si="75"/>
      </c>
      <c r="AN70" s="39">
        <f t="shared" si="76"/>
      </c>
      <c r="AO70" s="39">
        <f t="shared" si="77"/>
      </c>
      <c r="AP70" s="39">
        <f t="shared" si="78"/>
      </c>
      <c r="AQ70" s="39">
        <f t="shared" si="79"/>
      </c>
      <c r="AR70" s="39">
        <f t="shared" si="80"/>
      </c>
      <c r="AS70" s="39">
        <f t="shared" si="81"/>
      </c>
      <c r="AT70" s="39">
        <f t="shared" si="82"/>
      </c>
      <c r="AU70" s="39">
        <f t="shared" si="83"/>
      </c>
      <c r="AV70" s="39">
        <f t="shared" si="84"/>
      </c>
      <c r="AW70" s="39">
        <f t="shared" si="42"/>
      </c>
      <c r="AX70" s="39">
        <f t="shared" si="43"/>
      </c>
      <c r="AY70" s="39">
        <f t="shared" si="44"/>
      </c>
      <c r="AZ70" s="39">
        <f t="shared" si="45"/>
      </c>
      <c r="BA70" s="39">
        <f t="shared" si="85"/>
      </c>
      <c r="BB70" s="39">
        <f t="shared" si="86"/>
      </c>
      <c r="BD70" s="40">
        <f t="shared" si="46"/>
        <v>0</v>
      </c>
      <c r="BE70" s="39">
        <f t="shared" si="87"/>
      </c>
      <c r="BG70" s="39">
        <f t="shared" si="47"/>
        <v>0</v>
      </c>
      <c r="BH70" s="39">
        <f t="shared" si="48"/>
        <v>0</v>
      </c>
      <c r="BI70" s="39">
        <f t="shared" si="49"/>
        <v>0</v>
      </c>
      <c r="BJ70" s="39">
        <f t="shared" si="50"/>
      </c>
      <c r="BK70" s="39">
        <f t="shared" si="51"/>
      </c>
      <c r="BL70" s="39">
        <f t="shared" si="52"/>
      </c>
      <c r="BM70" s="39">
        <f t="shared" si="53"/>
      </c>
      <c r="BN70" s="37"/>
      <c r="BO70" s="37"/>
      <c r="BP70" s="37"/>
      <c r="BQ70" s="37"/>
      <c r="BR70" s="37"/>
      <c r="BV70" s="3"/>
    </row>
    <row r="71" spans="1:74" ht="12.75" hidden="1">
      <c r="A71" s="39">
        <f t="shared" si="26"/>
        <v>21</v>
      </c>
      <c r="B71" s="103">
        <f t="shared" si="27"/>
      </c>
      <c r="C71" s="103"/>
      <c r="D71" s="39">
        <f t="shared" si="28"/>
      </c>
      <c r="E71" s="39">
        <f t="shared" si="29"/>
      </c>
      <c r="F71" s="39">
        <f t="shared" si="30"/>
      </c>
      <c r="G71" s="39">
        <f t="shared" si="31"/>
      </c>
      <c r="H71" s="39">
        <f t="shared" si="32"/>
      </c>
      <c r="I71" s="39">
        <f t="shared" si="33"/>
      </c>
      <c r="J71" s="39">
        <f t="shared" si="34"/>
      </c>
      <c r="K71" s="39">
        <f t="shared" si="54"/>
      </c>
      <c r="L71" s="39">
        <f t="shared" si="55"/>
      </c>
      <c r="M71" s="39">
        <f t="shared" si="56"/>
      </c>
      <c r="N71" s="39">
        <f t="shared" si="57"/>
      </c>
      <c r="O71" s="39">
        <f t="shared" si="58"/>
      </c>
      <c r="P71" s="39">
        <f t="shared" si="59"/>
      </c>
      <c r="Q71" s="39">
        <f t="shared" si="60"/>
      </c>
      <c r="R71" s="39">
        <f t="shared" si="61"/>
      </c>
      <c r="S71" s="39">
        <f t="shared" si="62"/>
      </c>
      <c r="T71" s="39">
        <f t="shared" si="63"/>
      </c>
      <c r="U71" s="39">
        <f t="shared" si="64"/>
      </c>
      <c r="V71" s="39">
        <f t="shared" si="65"/>
      </c>
      <c r="W71" s="39">
        <f t="shared" si="66"/>
      </c>
      <c r="X71" s="39">
        <f t="shared" si="67"/>
      </c>
      <c r="Y71" s="39">
        <f t="shared" si="68"/>
      </c>
      <c r="Z71" s="39">
        <f t="shared" si="69"/>
      </c>
      <c r="AA71" s="39">
        <f t="shared" si="70"/>
      </c>
      <c r="AB71" s="39">
        <f t="shared" si="35"/>
      </c>
      <c r="AC71" s="39">
        <f t="shared" si="36"/>
      </c>
      <c r="AD71" s="39">
        <f t="shared" si="37"/>
      </c>
      <c r="AE71" s="39">
        <f t="shared" si="38"/>
      </c>
      <c r="AF71" s="39">
        <f t="shared" si="39"/>
      </c>
      <c r="AG71" s="39">
        <f t="shared" si="40"/>
      </c>
      <c r="AH71" s="39">
        <f t="shared" si="41"/>
      </c>
      <c r="AI71" s="39">
        <f t="shared" si="71"/>
      </c>
      <c r="AJ71" s="39">
        <f t="shared" si="72"/>
      </c>
      <c r="AK71" s="39">
        <f t="shared" si="73"/>
      </c>
      <c r="AL71" s="39">
        <f t="shared" si="74"/>
      </c>
      <c r="AM71" s="39">
        <f t="shared" si="75"/>
      </c>
      <c r="AN71" s="39">
        <f t="shared" si="76"/>
      </c>
      <c r="AO71" s="39">
        <f t="shared" si="77"/>
      </c>
      <c r="AP71" s="39">
        <f t="shared" si="78"/>
      </c>
      <c r="AQ71" s="39">
        <f t="shared" si="79"/>
      </c>
      <c r="AR71" s="39">
        <f t="shared" si="80"/>
      </c>
      <c r="AS71" s="39">
        <f t="shared" si="81"/>
      </c>
      <c r="AT71" s="39">
        <f t="shared" si="82"/>
      </c>
      <c r="AU71" s="39">
        <f t="shared" si="83"/>
      </c>
      <c r="AV71" s="39">
        <f t="shared" si="84"/>
      </c>
      <c r="AW71" s="39">
        <f t="shared" si="42"/>
      </c>
      <c r="AX71" s="39">
        <f t="shared" si="43"/>
      </c>
      <c r="AY71" s="39">
        <f t="shared" si="44"/>
      </c>
      <c r="AZ71" s="39">
        <f t="shared" si="45"/>
      </c>
      <c r="BA71" s="39">
        <f t="shared" si="85"/>
      </c>
      <c r="BB71" s="39">
        <f t="shared" si="86"/>
      </c>
      <c r="BD71" s="40">
        <f t="shared" si="46"/>
        <v>0</v>
      </c>
      <c r="BE71" s="39">
        <f t="shared" si="87"/>
      </c>
      <c r="BG71" s="39">
        <f t="shared" si="47"/>
        <v>0</v>
      </c>
      <c r="BH71" s="39">
        <f t="shared" si="48"/>
        <v>0</v>
      </c>
      <c r="BI71" s="39">
        <f t="shared" si="49"/>
        <v>0</v>
      </c>
      <c r="BJ71" s="39">
        <f t="shared" si="50"/>
      </c>
      <c r="BK71" s="39">
        <f t="shared" si="51"/>
      </c>
      <c r="BL71" s="39">
        <f t="shared" si="52"/>
      </c>
      <c r="BM71" s="39">
        <f t="shared" si="53"/>
      </c>
      <c r="BN71" s="37"/>
      <c r="BO71" s="37"/>
      <c r="BP71" s="37"/>
      <c r="BQ71" s="37"/>
      <c r="BR71" s="37"/>
      <c r="BV71" s="3"/>
    </row>
    <row r="72" spans="1:74" ht="12.75" hidden="1">
      <c r="A72" s="39">
        <f t="shared" si="26"/>
        <v>22</v>
      </c>
      <c r="B72" s="103">
        <f t="shared" si="27"/>
      </c>
      <c r="C72" s="103"/>
      <c r="D72" s="39">
        <f t="shared" si="28"/>
      </c>
      <c r="E72" s="39">
        <f t="shared" si="29"/>
      </c>
      <c r="F72" s="39">
        <f t="shared" si="30"/>
      </c>
      <c r="G72" s="39">
        <f t="shared" si="31"/>
      </c>
      <c r="H72" s="39">
        <f t="shared" si="32"/>
      </c>
      <c r="I72" s="39">
        <f t="shared" si="33"/>
      </c>
      <c r="J72" s="39">
        <f t="shared" si="34"/>
      </c>
      <c r="K72" s="39">
        <f t="shared" si="54"/>
      </c>
      <c r="L72" s="39">
        <f t="shared" si="55"/>
      </c>
      <c r="M72" s="39">
        <f t="shared" si="56"/>
      </c>
      <c r="N72" s="39">
        <f t="shared" si="57"/>
      </c>
      <c r="O72" s="39">
        <f t="shared" si="58"/>
      </c>
      <c r="P72" s="39">
        <f t="shared" si="59"/>
      </c>
      <c r="Q72" s="39">
        <f t="shared" si="60"/>
      </c>
      <c r="R72" s="39">
        <f t="shared" si="61"/>
      </c>
      <c r="S72" s="39">
        <f t="shared" si="62"/>
      </c>
      <c r="T72" s="39">
        <f t="shared" si="63"/>
      </c>
      <c r="U72" s="39">
        <f t="shared" si="64"/>
      </c>
      <c r="V72" s="39">
        <f t="shared" si="65"/>
      </c>
      <c r="W72" s="39">
        <f t="shared" si="66"/>
      </c>
      <c r="X72" s="39">
        <f t="shared" si="67"/>
      </c>
      <c r="Y72" s="39">
        <f t="shared" si="68"/>
      </c>
      <c r="Z72" s="39">
        <f t="shared" si="69"/>
      </c>
      <c r="AA72" s="39">
        <f t="shared" si="70"/>
      </c>
      <c r="AB72" s="39">
        <f t="shared" si="35"/>
      </c>
      <c r="AC72" s="39">
        <f t="shared" si="36"/>
      </c>
      <c r="AD72" s="39">
        <f t="shared" si="37"/>
      </c>
      <c r="AE72" s="39">
        <f t="shared" si="38"/>
      </c>
      <c r="AF72" s="39">
        <f t="shared" si="39"/>
      </c>
      <c r="AG72" s="39">
        <f t="shared" si="40"/>
      </c>
      <c r="AH72" s="39">
        <f t="shared" si="41"/>
      </c>
      <c r="AI72" s="39">
        <f t="shared" si="71"/>
      </c>
      <c r="AJ72" s="39">
        <f t="shared" si="72"/>
      </c>
      <c r="AK72" s="39">
        <f t="shared" si="73"/>
      </c>
      <c r="AL72" s="39">
        <f t="shared" si="74"/>
      </c>
      <c r="AM72" s="39">
        <f t="shared" si="75"/>
      </c>
      <c r="AN72" s="39">
        <f t="shared" si="76"/>
      </c>
      <c r="AO72" s="39">
        <f t="shared" si="77"/>
      </c>
      <c r="AP72" s="39">
        <f t="shared" si="78"/>
      </c>
      <c r="AQ72" s="39">
        <f t="shared" si="79"/>
      </c>
      <c r="AR72" s="39">
        <f t="shared" si="80"/>
      </c>
      <c r="AS72" s="39">
        <f t="shared" si="81"/>
      </c>
      <c r="AT72" s="39">
        <f t="shared" si="82"/>
      </c>
      <c r="AU72" s="39">
        <f t="shared" si="83"/>
      </c>
      <c r="AV72" s="39">
        <f t="shared" si="84"/>
      </c>
      <c r="AW72" s="39">
        <f t="shared" si="42"/>
      </c>
      <c r="AX72" s="39">
        <f t="shared" si="43"/>
      </c>
      <c r="AY72" s="39">
        <f t="shared" si="44"/>
      </c>
      <c r="AZ72" s="39">
        <f t="shared" si="45"/>
      </c>
      <c r="BA72" s="39">
        <f t="shared" si="85"/>
      </c>
      <c r="BB72" s="39">
        <f t="shared" si="86"/>
      </c>
      <c r="BD72" s="40">
        <f t="shared" si="46"/>
        <v>0</v>
      </c>
      <c r="BE72" s="39">
        <f t="shared" si="87"/>
      </c>
      <c r="BG72" s="39">
        <f t="shared" si="47"/>
        <v>0</v>
      </c>
      <c r="BH72" s="39">
        <f t="shared" si="48"/>
        <v>0</v>
      </c>
      <c r="BI72" s="39">
        <f t="shared" si="49"/>
        <v>0</v>
      </c>
      <c r="BJ72" s="39">
        <f t="shared" si="50"/>
      </c>
      <c r="BK72" s="39">
        <f t="shared" si="51"/>
      </c>
      <c r="BL72" s="39">
        <f t="shared" si="52"/>
      </c>
      <c r="BM72" s="39">
        <f t="shared" si="53"/>
      </c>
      <c r="BN72" s="37"/>
      <c r="BO72" s="37"/>
      <c r="BP72" s="37"/>
      <c r="BQ72" s="37"/>
      <c r="BR72" s="37"/>
      <c r="BV72" s="3"/>
    </row>
    <row r="73" spans="1:74" ht="12.75" hidden="1">
      <c r="A73" s="39">
        <f t="shared" si="26"/>
        <v>23</v>
      </c>
      <c r="B73" s="103">
        <f t="shared" si="27"/>
      </c>
      <c r="C73" s="103"/>
      <c r="D73" s="39">
        <f t="shared" si="28"/>
      </c>
      <c r="E73" s="39">
        <f t="shared" si="29"/>
      </c>
      <c r="F73" s="39">
        <f t="shared" si="30"/>
      </c>
      <c r="G73" s="39">
        <f t="shared" si="31"/>
      </c>
      <c r="H73" s="39">
        <f t="shared" si="32"/>
      </c>
      <c r="I73" s="39">
        <f t="shared" si="33"/>
      </c>
      <c r="J73" s="39">
        <f t="shared" si="34"/>
      </c>
      <c r="K73" s="39">
        <f t="shared" si="54"/>
      </c>
      <c r="L73" s="39">
        <f t="shared" si="55"/>
      </c>
      <c r="M73" s="39">
        <f t="shared" si="56"/>
      </c>
      <c r="N73" s="39">
        <f t="shared" si="57"/>
      </c>
      <c r="O73" s="39">
        <f t="shared" si="58"/>
      </c>
      <c r="P73" s="39">
        <f t="shared" si="59"/>
      </c>
      <c r="Q73" s="39">
        <f t="shared" si="60"/>
      </c>
      <c r="R73" s="39">
        <f t="shared" si="61"/>
      </c>
      <c r="S73" s="39">
        <f t="shared" si="62"/>
      </c>
      <c r="T73" s="39">
        <f t="shared" si="63"/>
      </c>
      <c r="U73" s="39">
        <f t="shared" si="64"/>
      </c>
      <c r="V73" s="39">
        <f t="shared" si="65"/>
      </c>
      <c r="W73" s="39">
        <f t="shared" si="66"/>
      </c>
      <c r="X73" s="39">
        <f t="shared" si="67"/>
      </c>
      <c r="Y73" s="39">
        <f t="shared" si="68"/>
      </c>
      <c r="Z73" s="39">
        <f t="shared" si="69"/>
      </c>
      <c r="AA73" s="39">
        <f t="shared" si="70"/>
      </c>
      <c r="AB73" s="39">
        <f t="shared" si="35"/>
      </c>
      <c r="AC73" s="39">
        <f t="shared" si="36"/>
      </c>
      <c r="AD73" s="39">
        <f t="shared" si="37"/>
      </c>
      <c r="AE73" s="39">
        <f t="shared" si="38"/>
      </c>
      <c r="AF73" s="39">
        <f t="shared" si="39"/>
      </c>
      <c r="AG73" s="39">
        <f t="shared" si="40"/>
      </c>
      <c r="AH73" s="39">
        <f t="shared" si="41"/>
      </c>
      <c r="AI73" s="39">
        <f t="shared" si="71"/>
      </c>
      <c r="AJ73" s="39">
        <f t="shared" si="72"/>
      </c>
      <c r="AK73" s="39">
        <f t="shared" si="73"/>
      </c>
      <c r="AL73" s="39">
        <f t="shared" si="74"/>
      </c>
      <c r="AM73" s="39">
        <f t="shared" si="75"/>
      </c>
      <c r="AN73" s="39">
        <f t="shared" si="76"/>
      </c>
      <c r="AO73" s="39">
        <f t="shared" si="77"/>
      </c>
      <c r="AP73" s="39">
        <f t="shared" si="78"/>
      </c>
      <c r="AQ73" s="39">
        <f t="shared" si="79"/>
      </c>
      <c r="AR73" s="39">
        <f t="shared" si="80"/>
      </c>
      <c r="AS73" s="39">
        <f t="shared" si="81"/>
      </c>
      <c r="AT73" s="39">
        <f t="shared" si="82"/>
      </c>
      <c r="AU73" s="39">
        <f t="shared" si="83"/>
      </c>
      <c r="AV73" s="39">
        <f t="shared" si="84"/>
      </c>
      <c r="AW73" s="39">
        <f t="shared" si="42"/>
      </c>
      <c r="AX73" s="39">
        <f t="shared" si="43"/>
      </c>
      <c r="AY73" s="39">
        <f t="shared" si="44"/>
      </c>
      <c r="AZ73" s="39">
        <f t="shared" si="45"/>
      </c>
      <c r="BA73" s="39">
        <f t="shared" si="85"/>
      </c>
      <c r="BB73" s="39">
        <f t="shared" si="86"/>
      </c>
      <c r="BD73" s="40">
        <f t="shared" si="46"/>
        <v>0</v>
      </c>
      <c r="BE73" s="39">
        <f t="shared" si="87"/>
      </c>
      <c r="BG73" s="39">
        <f t="shared" si="47"/>
        <v>0</v>
      </c>
      <c r="BH73" s="39">
        <f t="shared" si="48"/>
        <v>0</v>
      </c>
      <c r="BI73" s="39">
        <f t="shared" si="49"/>
        <v>0</v>
      </c>
      <c r="BJ73" s="39">
        <f t="shared" si="50"/>
      </c>
      <c r="BK73" s="39">
        <f t="shared" si="51"/>
      </c>
      <c r="BL73" s="39">
        <f t="shared" si="52"/>
      </c>
      <c r="BM73" s="39">
        <f t="shared" si="53"/>
      </c>
      <c r="BN73" s="37"/>
      <c r="BO73" s="37"/>
      <c r="BP73" s="37"/>
      <c r="BQ73" s="37"/>
      <c r="BR73" s="37"/>
      <c r="BV73" s="3"/>
    </row>
    <row r="74" spans="1:74" ht="12.75" hidden="1">
      <c r="A74" s="39">
        <f t="shared" si="26"/>
        <v>24</v>
      </c>
      <c r="B74" s="103">
        <f t="shared" si="27"/>
      </c>
      <c r="C74" s="103"/>
      <c r="D74" s="39">
        <f t="shared" si="28"/>
      </c>
      <c r="E74" s="39">
        <f t="shared" si="29"/>
      </c>
      <c r="F74" s="39">
        <f t="shared" si="30"/>
      </c>
      <c r="G74" s="39">
        <f t="shared" si="31"/>
      </c>
      <c r="H74" s="39">
        <f t="shared" si="32"/>
      </c>
      <c r="I74" s="39">
        <f t="shared" si="33"/>
      </c>
      <c r="J74" s="39">
        <f t="shared" si="34"/>
      </c>
      <c r="K74" s="39">
        <f t="shared" si="54"/>
      </c>
      <c r="L74" s="39">
        <f t="shared" si="55"/>
      </c>
      <c r="M74" s="39">
        <f t="shared" si="56"/>
      </c>
      <c r="N74" s="39">
        <f t="shared" si="57"/>
      </c>
      <c r="O74" s="39">
        <f t="shared" si="58"/>
      </c>
      <c r="P74" s="39">
        <f t="shared" si="59"/>
      </c>
      <c r="Q74" s="39">
        <f t="shared" si="60"/>
      </c>
      <c r="R74" s="39">
        <f t="shared" si="61"/>
      </c>
      <c r="S74" s="39">
        <f t="shared" si="62"/>
      </c>
      <c r="T74" s="39">
        <f t="shared" si="63"/>
      </c>
      <c r="U74" s="39">
        <f t="shared" si="64"/>
      </c>
      <c r="V74" s="39">
        <f t="shared" si="65"/>
      </c>
      <c r="W74" s="39">
        <f t="shared" si="66"/>
      </c>
      <c r="X74" s="39">
        <f t="shared" si="67"/>
      </c>
      <c r="Y74" s="39">
        <f t="shared" si="68"/>
      </c>
      <c r="Z74" s="39">
        <f t="shared" si="69"/>
      </c>
      <c r="AA74" s="39">
        <f t="shared" si="70"/>
      </c>
      <c r="AB74" s="39">
        <f t="shared" si="35"/>
      </c>
      <c r="AC74" s="39">
        <f t="shared" si="36"/>
      </c>
      <c r="AD74" s="39">
        <f t="shared" si="37"/>
      </c>
      <c r="AE74" s="39">
        <f t="shared" si="38"/>
      </c>
      <c r="AF74" s="39">
        <f t="shared" si="39"/>
      </c>
      <c r="AG74" s="39">
        <f t="shared" si="40"/>
      </c>
      <c r="AH74" s="39">
        <f t="shared" si="41"/>
      </c>
      <c r="AI74" s="39">
        <f t="shared" si="71"/>
      </c>
      <c r="AJ74" s="39">
        <f t="shared" si="72"/>
      </c>
      <c r="AK74" s="39">
        <f t="shared" si="73"/>
      </c>
      <c r="AL74" s="39">
        <f t="shared" si="74"/>
      </c>
      <c r="AM74" s="39">
        <f t="shared" si="75"/>
      </c>
      <c r="AN74" s="39">
        <f t="shared" si="76"/>
      </c>
      <c r="AO74" s="39">
        <f t="shared" si="77"/>
      </c>
      <c r="AP74" s="39">
        <f t="shared" si="78"/>
      </c>
      <c r="AQ74" s="39">
        <f t="shared" si="79"/>
      </c>
      <c r="AR74" s="39">
        <f t="shared" si="80"/>
      </c>
      <c r="AS74" s="39">
        <f t="shared" si="81"/>
      </c>
      <c r="AT74" s="39">
        <f t="shared" si="82"/>
      </c>
      <c r="AU74" s="39">
        <f t="shared" si="83"/>
      </c>
      <c r="AV74" s="39">
        <f t="shared" si="84"/>
      </c>
      <c r="AW74" s="39">
        <f t="shared" si="42"/>
      </c>
      <c r="AX74" s="39">
        <f t="shared" si="43"/>
      </c>
      <c r="AY74" s="39">
        <f t="shared" si="44"/>
      </c>
      <c r="AZ74" s="39">
        <f t="shared" si="45"/>
      </c>
      <c r="BA74" s="39">
        <f t="shared" si="85"/>
      </c>
      <c r="BB74" s="39">
        <f t="shared" si="86"/>
      </c>
      <c r="BD74" s="40">
        <f t="shared" si="46"/>
        <v>0</v>
      </c>
      <c r="BE74" s="39">
        <f t="shared" si="87"/>
      </c>
      <c r="BG74" s="39">
        <f t="shared" si="47"/>
        <v>0</v>
      </c>
      <c r="BH74" s="39">
        <f t="shared" si="48"/>
        <v>0</v>
      </c>
      <c r="BI74" s="39">
        <f t="shared" si="49"/>
        <v>0</v>
      </c>
      <c r="BJ74" s="39">
        <f t="shared" si="50"/>
      </c>
      <c r="BK74" s="39">
        <f t="shared" si="51"/>
      </c>
      <c r="BL74" s="39">
        <f t="shared" si="52"/>
      </c>
      <c r="BM74" s="39">
        <f t="shared" si="53"/>
      </c>
      <c r="BN74" s="37"/>
      <c r="BO74" s="37"/>
      <c r="BP74" s="37"/>
      <c r="BQ74" s="37"/>
      <c r="BR74" s="37"/>
      <c r="BV74" s="3"/>
    </row>
    <row r="75" spans="1:74" ht="12.75" hidden="1">
      <c r="A75" s="39">
        <f t="shared" si="26"/>
        <v>25</v>
      </c>
      <c r="B75" s="103">
        <f t="shared" si="27"/>
      </c>
      <c r="C75" s="103"/>
      <c r="D75" s="39">
        <f t="shared" si="28"/>
      </c>
      <c r="E75" s="39">
        <f t="shared" si="29"/>
      </c>
      <c r="F75" s="39">
        <f t="shared" si="30"/>
      </c>
      <c r="G75" s="39">
        <f t="shared" si="31"/>
      </c>
      <c r="H75" s="39">
        <f t="shared" si="32"/>
      </c>
      <c r="I75" s="39">
        <f t="shared" si="33"/>
      </c>
      <c r="J75" s="39">
        <f t="shared" si="34"/>
      </c>
      <c r="K75" s="39">
        <f t="shared" si="54"/>
      </c>
      <c r="L75" s="39">
        <f t="shared" si="55"/>
      </c>
      <c r="M75" s="39">
        <f t="shared" si="56"/>
      </c>
      <c r="N75" s="39">
        <f t="shared" si="57"/>
      </c>
      <c r="O75" s="39">
        <f t="shared" si="58"/>
      </c>
      <c r="P75" s="39">
        <f t="shared" si="59"/>
      </c>
      <c r="Q75" s="39">
        <f t="shared" si="60"/>
      </c>
      <c r="R75" s="39">
        <f t="shared" si="61"/>
      </c>
      <c r="S75" s="39">
        <f t="shared" si="62"/>
      </c>
      <c r="T75" s="39">
        <f t="shared" si="63"/>
      </c>
      <c r="U75" s="39">
        <f t="shared" si="64"/>
      </c>
      <c r="V75" s="39">
        <f t="shared" si="65"/>
      </c>
      <c r="W75" s="39">
        <f t="shared" si="66"/>
      </c>
      <c r="X75" s="39">
        <f t="shared" si="67"/>
      </c>
      <c r="Y75" s="39">
        <f t="shared" si="68"/>
      </c>
      <c r="Z75" s="39">
        <f t="shared" si="69"/>
      </c>
      <c r="AA75" s="39">
        <f t="shared" si="70"/>
      </c>
      <c r="AB75" s="39">
        <f t="shared" si="35"/>
      </c>
      <c r="AC75" s="39">
        <f t="shared" si="36"/>
      </c>
      <c r="AD75" s="39">
        <f t="shared" si="37"/>
      </c>
      <c r="AE75" s="39">
        <f t="shared" si="38"/>
      </c>
      <c r="AF75" s="39">
        <f t="shared" si="39"/>
      </c>
      <c r="AG75" s="39">
        <f t="shared" si="40"/>
      </c>
      <c r="AH75" s="39">
        <f t="shared" si="41"/>
      </c>
      <c r="AI75" s="39">
        <f t="shared" si="71"/>
      </c>
      <c r="AJ75" s="39">
        <f t="shared" si="72"/>
      </c>
      <c r="AK75" s="39">
        <f t="shared" si="73"/>
      </c>
      <c r="AL75" s="39">
        <f t="shared" si="74"/>
      </c>
      <c r="AM75" s="39">
        <f t="shared" si="75"/>
      </c>
      <c r="AN75" s="39">
        <f t="shared" si="76"/>
      </c>
      <c r="AO75" s="39">
        <f t="shared" si="77"/>
      </c>
      <c r="AP75" s="39">
        <f t="shared" si="78"/>
      </c>
      <c r="AQ75" s="39">
        <f t="shared" si="79"/>
      </c>
      <c r="AR75" s="39">
        <f t="shared" si="80"/>
      </c>
      <c r="AS75" s="39">
        <f t="shared" si="81"/>
      </c>
      <c r="AT75" s="39">
        <f t="shared" si="82"/>
      </c>
      <c r="AU75" s="39">
        <f t="shared" si="83"/>
      </c>
      <c r="AV75" s="39">
        <f t="shared" si="84"/>
      </c>
      <c r="AW75" s="39">
        <f t="shared" si="42"/>
      </c>
      <c r="AX75" s="39">
        <f t="shared" si="43"/>
      </c>
      <c r="AY75" s="39">
        <f t="shared" si="44"/>
      </c>
      <c r="AZ75" s="39">
        <f t="shared" si="45"/>
      </c>
      <c r="BA75" s="39">
        <f t="shared" si="85"/>
      </c>
      <c r="BB75" s="39">
        <f t="shared" si="86"/>
      </c>
      <c r="BD75" s="40">
        <f t="shared" si="46"/>
        <v>0</v>
      </c>
      <c r="BE75" s="39">
        <f t="shared" si="87"/>
      </c>
      <c r="BG75" s="39">
        <f t="shared" si="47"/>
        <v>0</v>
      </c>
      <c r="BH75" s="39">
        <f t="shared" si="48"/>
        <v>0</v>
      </c>
      <c r="BI75" s="39">
        <f t="shared" si="49"/>
        <v>0</v>
      </c>
      <c r="BJ75" s="39">
        <f t="shared" si="50"/>
      </c>
      <c r="BK75" s="39">
        <f t="shared" si="51"/>
      </c>
      <c r="BL75" s="39">
        <f t="shared" si="52"/>
      </c>
      <c r="BM75" s="39">
        <f t="shared" si="53"/>
      </c>
      <c r="BN75" s="37"/>
      <c r="BO75" s="37"/>
      <c r="BP75" s="37"/>
      <c r="BQ75" s="37"/>
      <c r="BR75" s="37"/>
      <c r="BV75" s="3"/>
    </row>
    <row r="76" spans="1:74" ht="12.75" hidden="1">
      <c r="A76" s="39">
        <f t="shared" si="26"/>
        <v>26</v>
      </c>
      <c r="B76" s="103">
        <f t="shared" si="27"/>
      </c>
      <c r="C76" s="103"/>
      <c r="D76" s="39">
        <f t="shared" si="28"/>
      </c>
      <c r="E76" s="39">
        <f t="shared" si="29"/>
      </c>
      <c r="F76" s="39">
        <f t="shared" si="30"/>
      </c>
      <c r="G76" s="39">
        <f t="shared" si="31"/>
      </c>
      <c r="H76" s="39">
        <f t="shared" si="32"/>
      </c>
      <c r="I76" s="39">
        <f t="shared" si="33"/>
      </c>
      <c r="J76" s="39">
        <f t="shared" si="34"/>
      </c>
      <c r="K76" s="39">
        <f t="shared" si="54"/>
      </c>
      <c r="L76" s="39">
        <f t="shared" si="55"/>
      </c>
      <c r="M76" s="39">
        <f t="shared" si="56"/>
      </c>
      <c r="N76" s="39">
        <f t="shared" si="57"/>
      </c>
      <c r="O76" s="39">
        <f t="shared" si="58"/>
      </c>
      <c r="P76" s="39">
        <f t="shared" si="59"/>
      </c>
      <c r="Q76" s="39">
        <f t="shared" si="60"/>
      </c>
      <c r="R76" s="39">
        <f t="shared" si="61"/>
      </c>
      <c r="S76" s="39">
        <f t="shared" si="62"/>
      </c>
      <c r="T76" s="39">
        <f t="shared" si="63"/>
      </c>
      <c r="U76" s="39">
        <f t="shared" si="64"/>
      </c>
      <c r="V76" s="39">
        <f t="shared" si="65"/>
      </c>
      <c r="W76" s="39">
        <f t="shared" si="66"/>
      </c>
      <c r="X76" s="39">
        <f t="shared" si="67"/>
      </c>
      <c r="Y76" s="39">
        <f t="shared" si="68"/>
      </c>
      <c r="Z76" s="39">
        <f t="shared" si="69"/>
      </c>
      <c r="AA76" s="39">
        <f t="shared" si="70"/>
      </c>
      <c r="AB76" s="39">
        <f t="shared" si="35"/>
      </c>
      <c r="AC76" s="39">
        <f t="shared" si="36"/>
      </c>
      <c r="AD76" s="39">
        <f t="shared" si="37"/>
      </c>
      <c r="AE76" s="39">
        <f t="shared" si="38"/>
      </c>
      <c r="AF76" s="39">
        <f t="shared" si="39"/>
      </c>
      <c r="AG76" s="39">
        <f t="shared" si="40"/>
      </c>
      <c r="AH76" s="39">
        <f t="shared" si="41"/>
      </c>
      <c r="AI76" s="39">
        <f t="shared" si="71"/>
      </c>
      <c r="AJ76" s="39">
        <f t="shared" si="72"/>
      </c>
      <c r="AK76" s="39">
        <f t="shared" si="73"/>
      </c>
      <c r="AL76" s="39">
        <f t="shared" si="74"/>
      </c>
      <c r="AM76" s="39">
        <f t="shared" si="75"/>
      </c>
      <c r="AN76" s="39">
        <f t="shared" si="76"/>
      </c>
      <c r="AO76" s="39">
        <f t="shared" si="77"/>
      </c>
      <c r="AP76" s="39">
        <f t="shared" si="78"/>
      </c>
      <c r="AQ76" s="39">
        <f t="shared" si="79"/>
      </c>
      <c r="AR76" s="39">
        <f t="shared" si="80"/>
      </c>
      <c r="AS76" s="39">
        <f t="shared" si="81"/>
      </c>
      <c r="AT76" s="39">
        <f t="shared" si="82"/>
      </c>
      <c r="AU76" s="39">
        <f t="shared" si="83"/>
      </c>
      <c r="AV76" s="39">
        <f t="shared" si="84"/>
      </c>
      <c r="AW76" s="39">
        <f t="shared" si="42"/>
      </c>
      <c r="AX76" s="39">
        <f t="shared" si="43"/>
      </c>
      <c r="AY76" s="39">
        <f t="shared" si="44"/>
      </c>
      <c r="AZ76" s="39">
        <f t="shared" si="45"/>
      </c>
      <c r="BA76" s="39">
        <f t="shared" si="85"/>
      </c>
      <c r="BB76" s="39">
        <f t="shared" si="86"/>
      </c>
      <c r="BD76" s="40">
        <f t="shared" si="46"/>
        <v>0</v>
      </c>
      <c r="BE76" s="39">
        <f t="shared" si="87"/>
      </c>
      <c r="BG76" s="39">
        <f t="shared" si="47"/>
        <v>0</v>
      </c>
      <c r="BH76" s="39">
        <f t="shared" si="48"/>
        <v>0</v>
      </c>
      <c r="BI76" s="39">
        <f t="shared" si="49"/>
        <v>0</v>
      </c>
      <c r="BJ76" s="39">
        <f t="shared" si="50"/>
      </c>
      <c r="BK76" s="39">
        <f t="shared" si="51"/>
      </c>
      <c r="BL76" s="39">
        <f t="shared" si="52"/>
      </c>
      <c r="BM76" s="39">
        <f t="shared" si="53"/>
      </c>
      <c r="BN76" s="37"/>
      <c r="BO76" s="37"/>
      <c r="BP76" s="37"/>
      <c r="BQ76" s="37"/>
      <c r="BR76" s="37"/>
      <c r="BV76" s="3"/>
    </row>
    <row r="77" spans="1:74" ht="12.75" hidden="1">
      <c r="A77" s="39">
        <f t="shared" si="26"/>
        <v>27</v>
      </c>
      <c r="B77" s="103">
        <f t="shared" si="27"/>
      </c>
      <c r="C77" s="103"/>
      <c r="D77" s="39">
        <f t="shared" si="28"/>
      </c>
      <c r="E77" s="39">
        <f t="shared" si="29"/>
      </c>
      <c r="F77" s="39">
        <f t="shared" si="30"/>
      </c>
      <c r="G77" s="39">
        <f t="shared" si="31"/>
      </c>
      <c r="H77" s="39">
        <f t="shared" si="32"/>
      </c>
      <c r="I77" s="39">
        <f t="shared" si="33"/>
      </c>
      <c r="J77" s="39">
        <f t="shared" si="34"/>
      </c>
      <c r="K77" s="39">
        <f t="shared" si="54"/>
      </c>
      <c r="L77" s="39">
        <f t="shared" si="55"/>
      </c>
      <c r="M77" s="39">
        <f t="shared" si="56"/>
      </c>
      <c r="N77" s="39">
        <f t="shared" si="57"/>
      </c>
      <c r="O77" s="39">
        <f t="shared" si="58"/>
      </c>
      <c r="P77" s="39">
        <f t="shared" si="59"/>
      </c>
      <c r="Q77" s="39">
        <f t="shared" si="60"/>
      </c>
      <c r="R77" s="39">
        <f t="shared" si="61"/>
      </c>
      <c r="S77" s="39">
        <f t="shared" si="62"/>
      </c>
      <c r="T77" s="39">
        <f t="shared" si="63"/>
      </c>
      <c r="U77" s="39">
        <f t="shared" si="64"/>
      </c>
      <c r="V77" s="39">
        <f t="shared" si="65"/>
      </c>
      <c r="W77" s="39">
        <f t="shared" si="66"/>
      </c>
      <c r="X77" s="39">
        <f t="shared" si="67"/>
      </c>
      <c r="Y77" s="39">
        <f t="shared" si="68"/>
      </c>
      <c r="Z77" s="39">
        <f t="shared" si="69"/>
      </c>
      <c r="AA77" s="39">
        <f t="shared" si="70"/>
      </c>
      <c r="AB77" s="39">
        <f t="shared" si="35"/>
      </c>
      <c r="AC77" s="39">
        <f t="shared" si="36"/>
      </c>
      <c r="AD77" s="39">
        <f t="shared" si="37"/>
      </c>
      <c r="AE77" s="39">
        <f t="shared" si="38"/>
      </c>
      <c r="AF77" s="39">
        <f t="shared" si="39"/>
      </c>
      <c r="AG77" s="39">
        <f t="shared" si="40"/>
      </c>
      <c r="AH77" s="39">
        <f t="shared" si="41"/>
      </c>
      <c r="AI77" s="39">
        <f t="shared" si="71"/>
      </c>
      <c r="AJ77" s="39">
        <f t="shared" si="72"/>
      </c>
      <c r="AK77" s="39">
        <f t="shared" si="73"/>
      </c>
      <c r="AL77" s="39">
        <f t="shared" si="74"/>
      </c>
      <c r="AM77" s="39">
        <f t="shared" si="75"/>
      </c>
      <c r="AN77" s="39">
        <f t="shared" si="76"/>
      </c>
      <c r="AO77" s="39">
        <f t="shared" si="77"/>
      </c>
      <c r="AP77" s="39">
        <f t="shared" si="78"/>
      </c>
      <c r="AQ77" s="39">
        <f t="shared" si="79"/>
      </c>
      <c r="AR77" s="39">
        <f t="shared" si="80"/>
      </c>
      <c r="AS77" s="39">
        <f t="shared" si="81"/>
      </c>
      <c r="AT77" s="39">
        <f t="shared" si="82"/>
      </c>
      <c r="AU77" s="39">
        <f t="shared" si="83"/>
      </c>
      <c r="AV77" s="39">
        <f t="shared" si="84"/>
      </c>
      <c r="AW77" s="39">
        <f t="shared" si="42"/>
      </c>
      <c r="AX77" s="39">
        <f t="shared" si="43"/>
      </c>
      <c r="AY77" s="39">
        <f t="shared" si="44"/>
      </c>
      <c r="AZ77" s="39">
        <f t="shared" si="45"/>
      </c>
      <c r="BA77" s="39">
        <f t="shared" si="85"/>
      </c>
      <c r="BB77" s="39">
        <f t="shared" si="86"/>
      </c>
      <c r="BD77" s="40">
        <f t="shared" si="46"/>
        <v>0</v>
      </c>
      <c r="BE77" s="39">
        <f t="shared" si="87"/>
      </c>
      <c r="BG77" s="39">
        <f t="shared" si="47"/>
        <v>0</v>
      </c>
      <c r="BH77" s="39">
        <f t="shared" si="48"/>
        <v>0</v>
      </c>
      <c r="BI77" s="39">
        <f t="shared" si="49"/>
        <v>0</v>
      </c>
      <c r="BJ77" s="39">
        <f t="shared" si="50"/>
      </c>
      <c r="BK77" s="39">
        <f t="shared" si="51"/>
      </c>
      <c r="BL77" s="39">
        <f t="shared" si="52"/>
      </c>
      <c r="BM77" s="39">
        <f t="shared" si="53"/>
      </c>
      <c r="BN77" s="37"/>
      <c r="BO77" s="37"/>
      <c r="BP77" s="37"/>
      <c r="BQ77" s="37"/>
      <c r="BR77" s="37"/>
      <c r="BV77" s="3"/>
    </row>
    <row r="78" spans="1:74" ht="12.75" hidden="1">
      <c r="A78" s="39">
        <f t="shared" si="26"/>
        <v>28</v>
      </c>
      <c r="B78" s="103">
        <f t="shared" si="27"/>
      </c>
      <c r="C78" s="103"/>
      <c r="D78" s="39">
        <f t="shared" si="28"/>
      </c>
      <c r="E78" s="39">
        <f t="shared" si="29"/>
      </c>
      <c r="F78" s="39">
        <f t="shared" si="30"/>
      </c>
      <c r="G78" s="39">
        <f t="shared" si="31"/>
      </c>
      <c r="H78" s="39">
        <f t="shared" si="32"/>
      </c>
      <c r="I78" s="39">
        <f t="shared" si="33"/>
      </c>
      <c r="J78" s="39">
        <f t="shared" si="34"/>
      </c>
      <c r="K78" s="39">
        <f t="shared" si="54"/>
      </c>
      <c r="L78" s="39">
        <f t="shared" si="55"/>
      </c>
      <c r="M78" s="39">
        <f t="shared" si="56"/>
      </c>
      <c r="N78" s="39">
        <f t="shared" si="57"/>
      </c>
      <c r="O78" s="39">
        <f t="shared" si="58"/>
      </c>
      <c r="P78" s="39">
        <f t="shared" si="59"/>
      </c>
      <c r="Q78" s="39">
        <f t="shared" si="60"/>
      </c>
      <c r="R78" s="39">
        <f t="shared" si="61"/>
      </c>
      <c r="S78" s="39">
        <f t="shared" si="62"/>
      </c>
      <c r="T78" s="39">
        <f t="shared" si="63"/>
      </c>
      <c r="U78" s="39">
        <f t="shared" si="64"/>
      </c>
      <c r="V78" s="39">
        <f t="shared" si="65"/>
      </c>
      <c r="W78" s="39">
        <f t="shared" si="66"/>
      </c>
      <c r="X78" s="39">
        <f t="shared" si="67"/>
      </c>
      <c r="Y78" s="39">
        <f t="shared" si="68"/>
      </c>
      <c r="Z78" s="39">
        <f t="shared" si="69"/>
      </c>
      <c r="AA78" s="39">
        <f t="shared" si="70"/>
      </c>
      <c r="AB78" s="39">
        <f t="shared" si="35"/>
      </c>
      <c r="AC78" s="39">
        <f t="shared" si="36"/>
      </c>
      <c r="AD78" s="39">
        <f t="shared" si="37"/>
      </c>
      <c r="AE78" s="39">
        <f t="shared" si="38"/>
      </c>
      <c r="AF78" s="39">
        <f t="shared" si="39"/>
      </c>
      <c r="AG78" s="39">
        <f t="shared" si="40"/>
      </c>
      <c r="AH78" s="39">
        <f t="shared" si="41"/>
      </c>
      <c r="AI78" s="39">
        <f t="shared" si="71"/>
      </c>
      <c r="AJ78" s="39">
        <f t="shared" si="72"/>
      </c>
      <c r="AK78" s="39">
        <f t="shared" si="73"/>
      </c>
      <c r="AL78" s="39">
        <f t="shared" si="74"/>
      </c>
      <c r="AM78" s="39">
        <f t="shared" si="75"/>
      </c>
      <c r="AN78" s="39">
        <f t="shared" si="76"/>
      </c>
      <c r="AO78" s="39">
        <f t="shared" si="77"/>
      </c>
      <c r="AP78" s="39">
        <f t="shared" si="78"/>
      </c>
      <c r="AQ78" s="39">
        <f t="shared" si="79"/>
      </c>
      <c r="AR78" s="39">
        <f t="shared" si="80"/>
      </c>
      <c r="AS78" s="39">
        <f t="shared" si="81"/>
      </c>
      <c r="AT78" s="39">
        <f t="shared" si="82"/>
      </c>
      <c r="AU78" s="39">
        <f t="shared" si="83"/>
      </c>
      <c r="AV78" s="39">
        <f t="shared" si="84"/>
      </c>
      <c r="AW78" s="39">
        <f t="shared" si="42"/>
      </c>
      <c r="AX78" s="39">
        <f t="shared" si="43"/>
      </c>
      <c r="AY78" s="39">
        <f t="shared" si="44"/>
      </c>
      <c r="AZ78" s="39">
        <f t="shared" si="45"/>
      </c>
      <c r="BA78" s="39">
        <f t="shared" si="85"/>
      </c>
      <c r="BB78" s="39">
        <f t="shared" si="86"/>
      </c>
      <c r="BD78" s="40">
        <f t="shared" si="46"/>
        <v>0</v>
      </c>
      <c r="BE78" s="39">
        <f t="shared" si="87"/>
      </c>
      <c r="BG78" s="39">
        <f t="shared" si="47"/>
        <v>0</v>
      </c>
      <c r="BH78" s="39">
        <f t="shared" si="48"/>
        <v>0</v>
      </c>
      <c r="BI78" s="39">
        <f t="shared" si="49"/>
        <v>0</v>
      </c>
      <c r="BJ78" s="39">
        <f t="shared" si="50"/>
      </c>
      <c r="BK78" s="39">
        <f t="shared" si="51"/>
      </c>
      <c r="BL78" s="39">
        <f t="shared" si="52"/>
      </c>
      <c r="BM78" s="39">
        <f t="shared" si="53"/>
      </c>
      <c r="BN78" s="37"/>
      <c r="BO78" s="37"/>
      <c r="BP78" s="37"/>
      <c r="BQ78" s="37"/>
      <c r="BR78" s="37"/>
      <c r="BV78" s="3"/>
    </row>
    <row r="79" spans="1:74" ht="12.75" hidden="1">
      <c r="A79" s="39">
        <f t="shared" si="26"/>
        <v>29</v>
      </c>
      <c r="B79" s="103">
        <f t="shared" si="27"/>
      </c>
      <c r="C79" s="103"/>
      <c r="D79" s="39">
        <f t="shared" si="28"/>
      </c>
      <c r="E79" s="39">
        <f t="shared" si="29"/>
      </c>
      <c r="F79" s="39">
        <f t="shared" si="30"/>
      </c>
      <c r="G79" s="39">
        <f t="shared" si="31"/>
      </c>
      <c r="H79" s="39">
        <f t="shared" si="32"/>
      </c>
      <c r="I79" s="39">
        <f t="shared" si="33"/>
      </c>
      <c r="J79" s="39">
        <f t="shared" si="34"/>
      </c>
      <c r="K79" s="39">
        <f t="shared" si="54"/>
      </c>
      <c r="L79" s="39">
        <f t="shared" si="55"/>
      </c>
      <c r="M79" s="39">
        <f t="shared" si="56"/>
      </c>
      <c r="N79" s="39">
        <f t="shared" si="57"/>
      </c>
      <c r="O79" s="39">
        <f t="shared" si="58"/>
      </c>
      <c r="P79" s="39">
        <f t="shared" si="59"/>
      </c>
      <c r="Q79" s="39">
        <f t="shared" si="60"/>
      </c>
      <c r="R79" s="39">
        <f t="shared" si="61"/>
      </c>
      <c r="S79" s="39">
        <f t="shared" si="62"/>
      </c>
      <c r="T79" s="39">
        <f t="shared" si="63"/>
      </c>
      <c r="U79" s="39">
        <f t="shared" si="64"/>
      </c>
      <c r="V79" s="39">
        <f t="shared" si="65"/>
      </c>
      <c r="W79" s="39">
        <f t="shared" si="66"/>
      </c>
      <c r="X79" s="39">
        <f t="shared" si="67"/>
      </c>
      <c r="Y79" s="39">
        <f t="shared" si="68"/>
      </c>
      <c r="Z79" s="39">
        <f t="shared" si="69"/>
      </c>
      <c r="AA79" s="39">
        <f t="shared" si="70"/>
      </c>
      <c r="AB79" s="39">
        <f t="shared" si="35"/>
      </c>
      <c r="AC79" s="39">
        <f t="shared" si="36"/>
      </c>
      <c r="AD79" s="39">
        <f t="shared" si="37"/>
      </c>
      <c r="AE79" s="39">
        <f t="shared" si="38"/>
      </c>
      <c r="AF79" s="39">
        <f t="shared" si="39"/>
      </c>
      <c r="AG79" s="39">
        <f t="shared" si="40"/>
      </c>
      <c r="AH79" s="39">
        <f t="shared" si="41"/>
      </c>
      <c r="AI79" s="39">
        <f t="shared" si="71"/>
      </c>
      <c r="AJ79" s="39">
        <f t="shared" si="72"/>
      </c>
      <c r="AK79" s="39">
        <f t="shared" si="73"/>
      </c>
      <c r="AL79" s="39">
        <f t="shared" si="74"/>
      </c>
      <c r="AM79" s="39">
        <f t="shared" si="75"/>
      </c>
      <c r="AN79" s="39">
        <f t="shared" si="76"/>
      </c>
      <c r="AO79" s="39">
        <f t="shared" si="77"/>
      </c>
      <c r="AP79" s="39">
        <f t="shared" si="78"/>
      </c>
      <c r="AQ79" s="39">
        <f t="shared" si="79"/>
      </c>
      <c r="AR79" s="39">
        <f t="shared" si="80"/>
      </c>
      <c r="AS79" s="39">
        <f t="shared" si="81"/>
      </c>
      <c r="AT79" s="39">
        <f t="shared" si="82"/>
      </c>
      <c r="AU79" s="39">
        <f t="shared" si="83"/>
      </c>
      <c r="AV79" s="39">
        <f t="shared" si="84"/>
      </c>
      <c r="AW79" s="39">
        <f t="shared" si="42"/>
      </c>
      <c r="AX79" s="39">
        <f t="shared" si="43"/>
      </c>
      <c r="AY79" s="39">
        <f t="shared" si="44"/>
      </c>
      <c r="AZ79" s="39">
        <f t="shared" si="45"/>
      </c>
      <c r="BA79" s="39">
        <f t="shared" si="85"/>
      </c>
      <c r="BB79" s="39">
        <f t="shared" si="86"/>
      </c>
      <c r="BD79" s="40">
        <f t="shared" si="46"/>
        <v>0</v>
      </c>
      <c r="BE79" s="39">
        <f t="shared" si="87"/>
      </c>
      <c r="BG79" s="39">
        <f t="shared" si="47"/>
        <v>0</v>
      </c>
      <c r="BH79" s="39">
        <f t="shared" si="48"/>
        <v>0</v>
      </c>
      <c r="BI79" s="39">
        <f t="shared" si="49"/>
        <v>0</v>
      </c>
      <c r="BJ79" s="39">
        <f t="shared" si="50"/>
      </c>
      <c r="BK79" s="39">
        <f t="shared" si="51"/>
      </c>
      <c r="BL79" s="39">
        <f t="shared" si="52"/>
      </c>
      <c r="BM79" s="39">
        <f t="shared" si="53"/>
      </c>
      <c r="BN79" s="37"/>
      <c r="BO79" s="37"/>
      <c r="BP79" s="37"/>
      <c r="BQ79" s="37"/>
      <c r="BR79" s="37"/>
      <c r="BV79" s="3"/>
    </row>
    <row r="80" spans="1:74" ht="12.75" hidden="1">
      <c r="A80" s="39">
        <f t="shared" si="26"/>
        <v>30</v>
      </c>
      <c r="B80" s="103">
        <f t="shared" si="27"/>
      </c>
      <c r="C80" s="103"/>
      <c r="D80" s="39">
        <f t="shared" si="28"/>
      </c>
      <c r="E80" s="39">
        <f t="shared" si="29"/>
      </c>
      <c r="F80" s="39">
        <f t="shared" si="30"/>
      </c>
      <c r="G80" s="39">
        <f t="shared" si="31"/>
      </c>
      <c r="H80" s="39">
        <f t="shared" si="32"/>
      </c>
      <c r="I80" s="39">
        <f t="shared" si="33"/>
      </c>
      <c r="J80" s="39">
        <f t="shared" si="34"/>
      </c>
      <c r="K80" s="39">
        <f t="shared" si="54"/>
      </c>
      <c r="L80" s="39">
        <f t="shared" si="55"/>
      </c>
      <c r="M80" s="39">
        <f t="shared" si="56"/>
      </c>
      <c r="N80" s="39">
        <f t="shared" si="57"/>
      </c>
      <c r="O80" s="39">
        <f t="shared" si="58"/>
      </c>
      <c r="P80" s="39">
        <f t="shared" si="59"/>
      </c>
      <c r="Q80" s="39">
        <f t="shared" si="60"/>
      </c>
      <c r="R80" s="39">
        <f t="shared" si="61"/>
      </c>
      <c r="S80" s="39">
        <f t="shared" si="62"/>
      </c>
      <c r="T80" s="39">
        <f t="shared" si="63"/>
      </c>
      <c r="U80" s="39">
        <f t="shared" si="64"/>
      </c>
      <c r="V80" s="39">
        <f t="shared" si="65"/>
      </c>
      <c r="W80" s="39">
        <f t="shared" si="66"/>
      </c>
      <c r="X80" s="39">
        <f t="shared" si="67"/>
      </c>
      <c r="Y80" s="39">
        <f t="shared" si="68"/>
      </c>
      <c r="Z80" s="39">
        <f t="shared" si="69"/>
      </c>
      <c r="AA80" s="39">
        <f t="shared" si="70"/>
      </c>
      <c r="AB80" s="39">
        <f t="shared" si="35"/>
      </c>
      <c r="AC80" s="39">
        <f t="shared" si="36"/>
      </c>
      <c r="AD80" s="39">
        <f t="shared" si="37"/>
      </c>
      <c r="AE80" s="39">
        <f t="shared" si="38"/>
      </c>
      <c r="AF80" s="39">
        <f t="shared" si="39"/>
      </c>
      <c r="AG80" s="39">
        <f t="shared" si="40"/>
      </c>
      <c r="AH80" s="39">
        <f t="shared" si="41"/>
      </c>
      <c r="AI80" s="39">
        <f t="shared" si="71"/>
      </c>
      <c r="AJ80" s="39">
        <f t="shared" si="72"/>
      </c>
      <c r="AK80" s="39">
        <f t="shared" si="73"/>
      </c>
      <c r="AL80" s="39">
        <f t="shared" si="74"/>
      </c>
      <c r="AM80" s="39">
        <f t="shared" si="75"/>
      </c>
      <c r="AN80" s="39">
        <f t="shared" si="76"/>
      </c>
      <c r="AO80" s="39">
        <f t="shared" si="77"/>
      </c>
      <c r="AP80" s="39">
        <f t="shared" si="78"/>
      </c>
      <c r="AQ80" s="39">
        <f t="shared" si="79"/>
      </c>
      <c r="AR80" s="39">
        <f t="shared" si="80"/>
      </c>
      <c r="AS80" s="39">
        <f t="shared" si="81"/>
      </c>
      <c r="AT80" s="39">
        <f t="shared" si="82"/>
      </c>
      <c r="AU80" s="39">
        <f t="shared" si="83"/>
      </c>
      <c r="AV80" s="39">
        <f t="shared" si="84"/>
      </c>
      <c r="AW80" s="39">
        <f t="shared" si="42"/>
      </c>
      <c r="AX80" s="39">
        <f t="shared" si="43"/>
      </c>
      <c r="AY80" s="39">
        <f t="shared" si="44"/>
      </c>
      <c r="AZ80" s="39">
        <f t="shared" si="45"/>
      </c>
      <c r="BA80" s="39">
        <f t="shared" si="85"/>
      </c>
      <c r="BB80" s="39">
        <f t="shared" si="86"/>
      </c>
      <c r="BD80" s="40">
        <f t="shared" si="46"/>
        <v>0</v>
      </c>
      <c r="BE80" s="39">
        <f t="shared" si="87"/>
      </c>
      <c r="BG80" s="39">
        <f t="shared" si="47"/>
        <v>0</v>
      </c>
      <c r="BH80" s="39">
        <f t="shared" si="48"/>
        <v>0</v>
      </c>
      <c r="BI80" s="39">
        <f t="shared" si="49"/>
        <v>0</v>
      </c>
      <c r="BJ80" s="39">
        <f t="shared" si="50"/>
      </c>
      <c r="BK80" s="39">
        <f t="shared" si="51"/>
      </c>
      <c r="BL80" s="39">
        <f t="shared" si="52"/>
      </c>
      <c r="BM80" s="39">
        <f t="shared" si="53"/>
      </c>
      <c r="BN80" s="37"/>
      <c r="BO80" s="37"/>
      <c r="BP80" s="37"/>
      <c r="BQ80" s="37"/>
      <c r="BR80" s="37"/>
      <c r="BV80" s="3"/>
    </row>
    <row r="81" spans="1:74" ht="12.75" hidden="1">
      <c r="A81" s="39">
        <f t="shared" si="26"/>
        <v>31</v>
      </c>
      <c r="B81" s="103">
        <f t="shared" si="27"/>
      </c>
      <c r="C81" s="103"/>
      <c r="D81" s="39">
        <f t="shared" si="28"/>
      </c>
      <c r="E81" s="39">
        <f t="shared" si="29"/>
      </c>
      <c r="F81" s="39">
        <f t="shared" si="30"/>
      </c>
      <c r="G81" s="39">
        <f t="shared" si="31"/>
      </c>
      <c r="H81" s="39">
        <f t="shared" si="32"/>
      </c>
      <c r="I81" s="39">
        <f t="shared" si="33"/>
      </c>
      <c r="J81" s="39">
        <f t="shared" si="34"/>
      </c>
      <c r="K81" s="39">
        <f t="shared" si="54"/>
      </c>
      <c r="L81" s="39">
        <f t="shared" si="55"/>
      </c>
      <c r="M81" s="39">
        <f t="shared" si="56"/>
      </c>
      <c r="N81" s="39">
        <f t="shared" si="57"/>
      </c>
      <c r="O81" s="39">
        <f t="shared" si="58"/>
      </c>
      <c r="P81" s="39">
        <f t="shared" si="59"/>
      </c>
      <c r="Q81" s="39">
        <f t="shared" si="60"/>
      </c>
      <c r="R81" s="39">
        <f t="shared" si="61"/>
      </c>
      <c r="S81" s="39">
        <f t="shared" si="62"/>
      </c>
      <c r="T81" s="39">
        <f t="shared" si="63"/>
      </c>
      <c r="U81" s="39">
        <f t="shared" si="64"/>
      </c>
      <c r="V81" s="39">
        <f t="shared" si="65"/>
      </c>
      <c r="W81" s="39">
        <f t="shared" si="66"/>
      </c>
      <c r="X81" s="39">
        <f t="shared" si="67"/>
      </c>
      <c r="Y81" s="39">
        <f t="shared" si="68"/>
      </c>
      <c r="Z81" s="39">
        <f t="shared" si="69"/>
      </c>
      <c r="AA81" s="39">
        <f t="shared" si="70"/>
      </c>
      <c r="AB81" s="39">
        <f t="shared" si="35"/>
      </c>
      <c r="AC81" s="39">
        <f t="shared" si="36"/>
      </c>
      <c r="AD81" s="39">
        <f t="shared" si="37"/>
      </c>
      <c r="AE81" s="39">
        <f t="shared" si="38"/>
      </c>
      <c r="AF81" s="39">
        <f t="shared" si="39"/>
      </c>
      <c r="AG81" s="39">
        <f t="shared" si="40"/>
      </c>
      <c r="AH81" s="39">
        <f t="shared" si="41"/>
      </c>
      <c r="AI81" s="39">
        <f t="shared" si="71"/>
      </c>
      <c r="AJ81" s="39">
        <f t="shared" si="72"/>
      </c>
      <c r="AK81" s="39">
        <f t="shared" si="73"/>
      </c>
      <c r="AL81" s="39">
        <f t="shared" si="74"/>
      </c>
      <c r="AM81" s="39">
        <f t="shared" si="75"/>
      </c>
      <c r="AN81" s="39">
        <f t="shared" si="76"/>
      </c>
      <c r="AO81" s="39">
        <f t="shared" si="77"/>
      </c>
      <c r="AP81" s="39">
        <f t="shared" si="78"/>
      </c>
      <c r="AQ81" s="39">
        <f t="shared" si="79"/>
      </c>
      <c r="AR81" s="39">
        <f t="shared" si="80"/>
      </c>
      <c r="AS81" s="39">
        <f t="shared" si="81"/>
      </c>
      <c r="AT81" s="39">
        <f t="shared" si="82"/>
      </c>
      <c r="AU81" s="39">
        <f t="shared" si="83"/>
      </c>
      <c r="AV81" s="39">
        <f t="shared" si="84"/>
      </c>
      <c r="AW81" s="39">
        <f t="shared" si="42"/>
      </c>
      <c r="AX81" s="39">
        <f t="shared" si="43"/>
      </c>
      <c r="AY81" s="39">
        <f t="shared" si="44"/>
      </c>
      <c r="AZ81" s="39">
        <f t="shared" si="45"/>
      </c>
      <c r="BA81" s="39">
        <f t="shared" si="85"/>
      </c>
      <c r="BB81" s="39">
        <f t="shared" si="86"/>
      </c>
      <c r="BD81" s="40">
        <f t="shared" si="46"/>
        <v>0</v>
      </c>
      <c r="BE81" s="39">
        <f t="shared" si="87"/>
      </c>
      <c r="BG81" s="39">
        <f t="shared" si="47"/>
        <v>0</v>
      </c>
      <c r="BH81" s="39">
        <f t="shared" si="48"/>
        <v>0</v>
      </c>
      <c r="BI81" s="39">
        <f t="shared" si="49"/>
        <v>0</v>
      </c>
      <c r="BJ81" s="39">
        <f t="shared" si="50"/>
      </c>
      <c r="BK81" s="39">
        <f t="shared" si="51"/>
      </c>
      <c r="BL81" s="39">
        <f t="shared" si="52"/>
      </c>
      <c r="BM81" s="39">
        <f t="shared" si="53"/>
      </c>
      <c r="BN81" s="37"/>
      <c r="BO81" s="37"/>
      <c r="BP81" s="37"/>
      <c r="BQ81" s="37"/>
      <c r="BR81" s="37"/>
      <c r="BV81" s="3"/>
    </row>
    <row r="82" spans="1:74" ht="12.75" hidden="1">
      <c r="A82" s="39">
        <f t="shared" si="26"/>
        <v>32</v>
      </c>
      <c r="B82" s="103">
        <f t="shared" si="27"/>
      </c>
      <c r="C82" s="103"/>
      <c r="D82" s="39">
        <f t="shared" si="28"/>
      </c>
      <c r="E82" s="39">
        <f t="shared" si="29"/>
      </c>
      <c r="F82" s="39">
        <f t="shared" si="30"/>
      </c>
      <c r="G82" s="39">
        <f t="shared" si="31"/>
      </c>
      <c r="H82" s="39">
        <f t="shared" si="32"/>
      </c>
      <c r="I82" s="39">
        <f t="shared" si="33"/>
      </c>
      <c r="J82" s="39">
        <f t="shared" si="34"/>
      </c>
      <c r="K82" s="39">
        <f t="shared" si="54"/>
      </c>
      <c r="L82" s="39">
        <f t="shared" si="55"/>
      </c>
      <c r="M82" s="39">
        <f t="shared" si="56"/>
      </c>
      <c r="N82" s="39">
        <f t="shared" si="57"/>
      </c>
      <c r="O82" s="39">
        <f t="shared" si="58"/>
      </c>
      <c r="P82" s="39">
        <f t="shared" si="59"/>
      </c>
      <c r="Q82" s="39">
        <f t="shared" si="60"/>
      </c>
      <c r="R82" s="39">
        <f t="shared" si="61"/>
      </c>
      <c r="S82" s="39">
        <f t="shared" si="62"/>
      </c>
      <c r="T82" s="39">
        <f t="shared" si="63"/>
      </c>
      <c r="U82" s="39">
        <f t="shared" si="64"/>
      </c>
      <c r="V82" s="39">
        <f t="shared" si="65"/>
      </c>
      <c r="W82" s="39">
        <f t="shared" si="66"/>
      </c>
      <c r="X82" s="39">
        <f t="shared" si="67"/>
      </c>
      <c r="Y82" s="39">
        <f t="shared" si="68"/>
      </c>
      <c r="Z82" s="39">
        <f t="shared" si="69"/>
      </c>
      <c r="AA82" s="39">
        <f t="shared" si="70"/>
      </c>
      <c r="AB82" s="39">
        <f t="shared" si="35"/>
      </c>
      <c r="AC82" s="39">
        <f t="shared" si="36"/>
      </c>
      <c r="AD82" s="39">
        <f t="shared" si="37"/>
      </c>
      <c r="AE82" s="39">
        <f t="shared" si="38"/>
      </c>
      <c r="AF82" s="39">
        <f t="shared" si="39"/>
      </c>
      <c r="AG82" s="39">
        <f t="shared" si="40"/>
      </c>
      <c r="AH82" s="39">
        <f t="shared" si="41"/>
      </c>
      <c r="AI82" s="39">
        <f t="shared" si="71"/>
      </c>
      <c r="AJ82" s="39">
        <f t="shared" si="72"/>
      </c>
      <c r="AK82" s="39">
        <f t="shared" si="73"/>
      </c>
      <c r="AL82" s="39">
        <f t="shared" si="74"/>
      </c>
      <c r="AM82" s="39">
        <f t="shared" si="75"/>
      </c>
      <c r="AN82" s="39">
        <f t="shared" si="76"/>
      </c>
      <c r="AO82" s="39">
        <f t="shared" si="77"/>
      </c>
      <c r="AP82" s="39">
        <f t="shared" si="78"/>
      </c>
      <c r="AQ82" s="39">
        <f t="shared" si="79"/>
      </c>
      <c r="AR82" s="39">
        <f t="shared" si="80"/>
      </c>
      <c r="AS82" s="39">
        <f t="shared" si="81"/>
      </c>
      <c r="AT82" s="39">
        <f t="shared" si="82"/>
      </c>
      <c r="AU82" s="39">
        <f t="shared" si="83"/>
      </c>
      <c r="AV82" s="39">
        <f t="shared" si="84"/>
      </c>
      <c r="AW82" s="39">
        <f t="shared" si="42"/>
      </c>
      <c r="AX82" s="39">
        <f t="shared" si="43"/>
      </c>
      <c r="AY82" s="39">
        <f t="shared" si="44"/>
      </c>
      <c r="AZ82" s="39">
        <f t="shared" si="45"/>
      </c>
      <c r="BA82" s="39">
        <f t="shared" si="85"/>
      </c>
      <c r="BB82" s="39">
        <f t="shared" si="86"/>
      </c>
      <c r="BD82" s="40">
        <f t="shared" si="46"/>
        <v>0</v>
      </c>
      <c r="BE82" s="39">
        <f t="shared" si="87"/>
      </c>
      <c r="BG82" s="39">
        <f t="shared" si="47"/>
        <v>0</v>
      </c>
      <c r="BH82" s="39">
        <f t="shared" si="48"/>
        <v>0</v>
      </c>
      <c r="BI82" s="39">
        <f t="shared" si="49"/>
        <v>0</v>
      </c>
      <c r="BJ82" s="39">
        <f t="shared" si="50"/>
      </c>
      <c r="BK82" s="39">
        <f t="shared" si="51"/>
      </c>
      <c r="BL82" s="39">
        <f t="shared" si="52"/>
      </c>
      <c r="BM82" s="39">
        <f t="shared" si="53"/>
      </c>
      <c r="BN82" s="37"/>
      <c r="BO82" s="37"/>
      <c r="BP82" s="37"/>
      <c r="BQ82" s="37"/>
      <c r="BR82" s="37"/>
      <c r="BV82" s="3"/>
    </row>
    <row r="83" spans="1:74" ht="12.75" hidden="1">
      <c r="A83" s="39">
        <f t="shared" si="26"/>
        <v>33</v>
      </c>
      <c r="B83" s="103">
        <f t="shared" si="27"/>
      </c>
      <c r="C83" s="103"/>
      <c r="D83" s="39">
        <f t="shared" si="28"/>
      </c>
      <c r="E83" s="39">
        <f t="shared" si="29"/>
      </c>
      <c r="F83" s="39">
        <f t="shared" si="30"/>
      </c>
      <c r="G83" s="39">
        <f t="shared" si="31"/>
      </c>
      <c r="H83" s="39">
        <f t="shared" si="32"/>
      </c>
      <c r="I83" s="39">
        <f t="shared" si="33"/>
      </c>
      <c r="J83" s="39">
        <f t="shared" si="34"/>
      </c>
      <c r="K83" s="39">
        <f t="shared" si="54"/>
      </c>
      <c r="L83" s="39">
        <f t="shared" si="55"/>
      </c>
      <c r="M83" s="39">
        <f t="shared" si="56"/>
      </c>
      <c r="N83" s="39">
        <f t="shared" si="57"/>
      </c>
      <c r="O83" s="39">
        <f t="shared" si="58"/>
      </c>
      <c r="P83" s="39">
        <f t="shared" si="59"/>
      </c>
      <c r="Q83" s="39">
        <f t="shared" si="60"/>
      </c>
      <c r="R83" s="39">
        <f t="shared" si="61"/>
      </c>
      <c r="S83" s="39">
        <f t="shared" si="62"/>
      </c>
      <c r="T83" s="39">
        <f t="shared" si="63"/>
      </c>
      <c r="U83" s="39">
        <f t="shared" si="64"/>
      </c>
      <c r="V83" s="39">
        <f t="shared" si="65"/>
      </c>
      <c r="W83" s="39">
        <f t="shared" si="66"/>
      </c>
      <c r="X83" s="39">
        <f t="shared" si="67"/>
      </c>
      <c r="Y83" s="39">
        <f t="shared" si="68"/>
      </c>
      <c r="Z83" s="39">
        <f t="shared" si="69"/>
      </c>
      <c r="AA83" s="39">
        <f t="shared" si="70"/>
      </c>
      <c r="AB83" s="39">
        <f t="shared" si="35"/>
      </c>
      <c r="AC83" s="39">
        <f t="shared" si="36"/>
      </c>
      <c r="AD83" s="39">
        <f t="shared" si="37"/>
      </c>
      <c r="AE83" s="39">
        <f t="shared" si="38"/>
      </c>
      <c r="AF83" s="39">
        <f t="shared" si="39"/>
      </c>
      <c r="AG83" s="39">
        <f t="shared" si="40"/>
      </c>
      <c r="AH83" s="39">
        <f t="shared" si="41"/>
      </c>
      <c r="AI83" s="39">
        <f t="shared" si="71"/>
      </c>
      <c r="AJ83" s="39">
        <f t="shared" si="72"/>
      </c>
      <c r="AK83" s="39">
        <f t="shared" si="73"/>
      </c>
      <c r="AL83" s="39">
        <f t="shared" si="74"/>
      </c>
      <c r="AM83" s="39">
        <f t="shared" si="75"/>
      </c>
      <c r="AN83" s="39">
        <f t="shared" si="76"/>
      </c>
      <c r="AO83" s="39">
        <f t="shared" si="77"/>
      </c>
      <c r="AP83" s="39">
        <f t="shared" si="78"/>
      </c>
      <c r="AQ83" s="39">
        <f t="shared" si="79"/>
      </c>
      <c r="AR83" s="39">
        <f t="shared" si="80"/>
      </c>
      <c r="AS83" s="39">
        <f t="shared" si="81"/>
      </c>
      <c r="AT83" s="39">
        <f t="shared" si="82"/>
      </c>
      <c r="AU83" s="39">
        <f t="shared" si="83"/>
      </c>
      <c r="AV83" s="39">
        <f t="shared" si="84"/>
      </c>
      <c r="AW83" s="39">
        <f t="shared" si="42"/>
      </c>
      <c r="AX83" s="39">
        <f t="shared" si="43"/>
      </c>
      <c r="AY83" s="39">
        <f t="shared" si="44"/>
      </c>
      <c r="AZ83" s="39">
        <f t="shared" si="45"/>
      </c>
      <c r="BA83" s="39">
        <f t="shared" si="85"/>
      </c>
      <c r="BB83" s="39">
        <f t="shared" si="86"/>
      </c>
      <c r="BD83" s="40">
        <f t="shared" si="46"/>
        <v>0</v>
      </c>
      <c r="BE83" s="39">
        <f t="shared" si="87"/>
      </c>
      <c r="BG83" s="39">
        <f t="shared" si="47"/>
        <v>0</v>
      </c>
      <c r="BH83" s="39">
        <f t="shared" si="48"/>
        <v>0</v>
      </c>
      <c r="BI83" s="39">
        <f t="shared" si="49"/>
        <v>0</v>
      </c>
      <c r="BJ83" s="39">
        <f t="shared" si="50"/>
      </c>
      <c r="BK83" s="39">
        <f t="shared" si="51"/>
      </c>
      <c r="BL83" s="39">
        <f t="shared" si="52"/>
      </c>
      <c r="BM83" s="39">
        <f t="shared" si="53"/>
      </c>
      <c r="BN83" s="37"/>
      <c r="BO83" s="37"/>
      <c r="BP83" s="37"/>
      <c r="BQ83" s="37"/>
      <c r="BR83" s="37"/>
      <c r="BV83" s="3"/>
    </row>
    <row r="84" spans="1:74" ht="12.75" hidden="1">
      <c r="A84" s="39">
        <f t="shared" si="26"/>
        <v>34</v>
      </c>
      <c r="B84" s="103">
        <f t="shared" si="27"/>
      </c>
      <c r="C84" s="103"/>
      <c r="D84" s="39">
        <f t="shared" si="28"/>
      </c>
      <c r="E84" s="39">
        <f t="shared" si="29"/>
      </c>
      <c r="F84" s="39">
        <f t="shared" si="30"/>
      </c>
      <c r="G84" s="39">
        <f t="shared" si="31"/>
      </c>
      <c r="H84" s="39">
        <f t="shared" si="32"/>
      </c>
      <c r="I84" s="39">
        <f t="shared" si="33"/>
      </c>
      <c r="J84" s="39">
        <f t="shared" si="34"/>
      </c>
      <c r="K84" s="39">
        <f t="shared" si="54"/>
      </c>
      <c r="L84" s="39">
        <f t="shared" si="55"/>
      </c>
      <c r="M84" s="39">
        <f t="shared" si="56"/>
      </c>
      <c r="N84" s="39">
        <f t="shared" si="57"/>
      </c>
      <c r="O84" s="39">
        <f t="shared" si="58"/>
      </c>
      <c r="P84" s="39">
        <f t="shared" si="59"/>
      </c>
      <c r="Q84" s="39">
        <f t="shared" si="60"/>
      </c>
      <c r="R84" s="39">
        <f t="shared" si="61"/>
      </c>
      <c r="S84" s="39">
        <f t="shared" si="62"/>
      </c>
      <c r="T84" s="39">
        <f t="shared" si="63"/>
      </c>
      <c r="U84" s="39">
        <f t="shared" si="64"/>
      </c>
      <c r="V84" s="39">
        <f t="shared" si="65"/>
      </c>
      <c r="W84" s="39">
        <f t="shared" si="66"/>
      </c>
      <c r="X84" s="39">
        <f t="shared" si="67"/>
      </c>
      <c r="Y84" s="39">
        <f t="shared" si="68"/>
      </c>
      <c r="Z84" s="39">
        <f t="shared" si="69"/>
      </c>
      <c r="AA84" s="39">
        <f t="shared" si="70"/>
      </c>
      <c r="AB84" s="39">
        <f t="shared" si="35"/>
      </c>
      <c r="AC84" s="39">
        <f t="shared" si="36"/>
      </c>
      <c r="AD84" s="39">
        <f t="shared" si="37"/>
      </c>
      <c r="AE84" s="39">
        <f t="shared" si="38"/>
      </c>
      <c r="AF84" s="39">
        <f t="shared" si="39"/>
      </c>
      <c r="AG84" s="39">
        <f t="shared" si="40"/>
      </c>
      <c r="AH84" s="39">
        <f t="shared" si="41"/>
      </c>
      <c r="AI84" s="39">
        <f t="shared" si="71"/>
      </c>
      <c r="AJ84" s="39">
        <f t="shared" si="72"/>
      </c>
      <c r="AK84" s="39">
        <f t="shared" si="73"/>
      </c>
      <c r="AL84" s="39">
        <f t="shared" si="74"/>
      </c>
      <c r="AM84" s="39">
        <f t="shared" si="75"/>
      </c>
      <c r="AN84" s="39">
        <f t="shared" si="76"/>
      </c>
      <c r="AO84" s="39">
        <f t="shared" si="77"/>
      </c>
      <c r="AP84" s="39">
        <f t="shared" si="78"/>
      </c>
      <c r="AQ84" s="39">
        <f t="shared" si="79"/>
      </c>
      <c r="AR84" s="39">
        <f t="shared" si="80"/>
      </c>
      <c r="AS84" s="39">
        <f t="shared" si="81"/>
      </c>
      <c r="AT84" s="39">
        <f t="shared" si="82"/>
      </c>
      <c r="AU84" s="39">
        <f t="shared" si="83"/>
      </c>
      <c r="AV84" s="39">
        <f t="shared" si="84"/>
      </c>
      <c r="AW84" s="39">
        <f t="shared" si="42"/>
      </c>
      <c r="AX84" s="39">
        <f t="shared" si="43"/>
      </c>
      <c r="AY84" s="39">
        <f t="shared" si="44"/>
      </c>
      <c r="AZ84" s="39">
        <f t="shared" si="45"/>
      </c>
      <c r="BA84" s="39">
        <f t="shared" si="85"/>
      </c>
      <c r="BB84" s="39">
        <f t="shared" si="86"/>
      </c>
      <c r="BD84" s="40">
        <f t="shared" si="46"/>
        <v>0</v>
      </c>
      <c r="BE84" s="39">
        <f t="shared" si="87"/>
      </c>
      <c r="BG84" s="39">
        <f t="shared" si="47"/>
        <v>0</v>
      </c>
      <c r="BH84" s="39">
        <f t="shared" si="48"/>
        <v>0</v>
      </c>
      <c r="BI84" s="39">
        <f t="shared" si="49"/>
        <v>0</v>
      </c>
      <c r="BJ84" s="39">
        <f t="shared" si="50"/>
      </c>
      <c r="BK84" s="39">
        <f t="shared" si="51"/>
      </c>
      <c r="BL84" s="39">
        <f t="shared" si="52"/>
      </c>
      <c r="BM84" s="39">
        <f t="shared" si="53"/>
      </c>
      <c r="BN84" s="37"/>
      <c r="BO84" s="37"/>
      <c r="BP84" s="37"/>
      <c r="BQ84" s="37"/>
      <c r="BR84" s="37"/>
      <c r="BV84" s="3"/>
    </row>
    <row r="85" spans="1:74" ht="12.75" hidden="1">
      <c r="A85" s="39">
        <f t="shared" si="26"/>
        <v>35</v>
      </c>
      <c r="B85" s="103">
        <f t="shared" si="27"/>
      </c>
      <c r="C85" s="103"/>
      <c r="D85" s="39">
        <f t="shared" si="28"/>
      </c>
      <c r="E85" s="39">
        <f t="shared" si="29"/>
      </c>
      <c r="F85" s="39">
        <f t="shared" si="30"/>
      </c>
      <c r="G85" s="39">
        <f t="shared" si="31"/>
      </c>
      <c r="H85" s="39">
        <f t="shared" si="32"/>
      </c>
      <c r="I85" s="39">
        <f t="shared" si="33"/>
      </c>
      <c r="J85" s="39">
        <f t="shared" si="34"/>
      </c>
      <c r="K85" s="39">
        <f t="shared" si="54"/>
      </c>
      <c r="L85" s="39">
        <f t="shared" si="55"/>
      </c>
      <c r="M85" s="39">
        <f t="shared" si="56"/>
      </c>
      <c r="N85" s="39">
        <f t="shared" si="57"/>
      </c>
      <c r="O85" s="39">
        <f t="shared" si="58"/>
      </c>
      <c r="P85" s="39">
        <f t="shared" si="59"/>
      </c>
      <c r="Q85" s="39">
        <f t="shared" si="60"/>
      </c>
      <c r="R85" s="39">
        <f t="shared" si="61"/>
      </c>
      <c r="S85" s="39">
        <f t="shared" si="62"/>
      </c>
      <c r="T85" s="39">
        <f t="shared" si="63"/>
      </c>
      <c r="U85" s="39">
        <f t="shared" si="64"/>
      </c>
      <c r="V85" s="39">
        <f t="shared" si="65"/>
      </c>
      <c r="W85" s="39">
        <f t="shared" si="66"/>
      </c>
      <c r="X85" s="39">
        <f t="shared" si="67"/>
      </c>
      <c r="Y85" s="39">
        <f t="shared" si="68"/>
      </c>
      <c r="Z85" s="39">
        <f t="shared" si="69"/>
      </c>
      <c r="AA85" s="39">
        <f t="shared" si="70"/>
      </c>
      <c r="AB85" s="39">
        <f t="shared" si="35"/>
      </c>
      <c r="AC85" s="39">
        <f t="shared" si="36"/>
      </c>
      <c r="AD85" s="39">
        <f t="shared" si="37"/>
      </c>
      <c r="AE85" s="39">
        <f t="shared" si="38"/>
      </c>
      <c r="AF85" s="39">
        <f t="shared" si="39"/>
      </c>
      <c r="AG85" s="39">
        <f t="shared" si="40"/>
      </c>
      <c r="AH85" s="39">
        <f t="shared" si="41"/>
      </c>
      <c r="AI85" s="39">
        <f t="shared" si="71"/>
      </c>
      <c r="AJ85" s="39">
        <f t="shared" si="72"/>
      </c>
      <c r="AK85" s="39">
        <f t="shared" si="73"/>
      </c>
      <c r="AL85" s="39">
        <f t="shared" si="74"/>
      </c>
      <c r="AM85" s="39">
        <f t="shared" si="75"/>
      </c>
      <c r="AN85" s="39">
        <f t="shared" si="76"/>
      </c>
      <c r="AO85" s="39">
        <f t="shared" si="77"/>
      </c>
      <c r="AP85" s="39">
        <f t="shared" si="78"/>
      </c>
      <c r="AQ85" s="39">
        <f t="shared" si="79"/>
      </c>
      <c r="AR85" s="39">
        <f t="shared" si="80"/>
      </c>
      <c r="AS85" s="39">
        <f t="shared" si="81"/>
      </c>
      <c r="AT85" s="39">
        <f t="shared" si="82"/>
      </c>
      <c r="AU85" s="39">
        <f t="shared" si="83"/>
      </c>
      <c r="AV85" s="39">
        <f t="shared" si="84"/>
      </c>
      <c r="AW85" s="39">
        <f t="shared" si="42"/>
      </c>
      <c r="AX85" s="39">
        <f t="shared" si="43"/>
      </c>
      <c r="AY85" s="39">
        <f t="shared" si="44"/>
      </c>
      <c r="AZ85" s="39">
        <f t="shared" si="45"/>
      </c>
      <c r="BA85" s="39">
        <f t="shared" si="85"/>
      </c>
      <c r="BB85" s="39">
        <f t="shared" si="86"/>
      </c>
      <c r="BD85" s="40">
        <f t="shared" si="46"/>
        <v>0</v>
      </c>
      <c r="BE85" s="39">
        <f t="shared" si="87"/>
      </c>
      <c r="BG85" s="39">
        <f t="shared" si="47"/>
        <v>0</v>
      </c>
      <c r="BH85" s="39">
        <f t="shared" si="48"/>
        <v>0</v>
      </c>
      <c r="BI85" s="39">
        <f t="shared" si="49"/>
        <v>0</v>
      </c>
      <c r="BJ85" s="39">
        <f t="shared" si="50"/>
      </c>
      <c r="BK85" s="39">
        <f t="shared" si="51"/>
      </c>
      <c r="BL85" s="39">
        <f t="shared" si="52"/>
      </c>
      <c r="BM85" s="39">
        <f t="shared" si="53"/>
      </c>
      <c r="BN85" s="37"/>
      <c r="BO85" s="37"/>
      <c r="BP85" s="37"/>
      <c r="BQ85" s="37"/>
      <c r="BR85" s="37"/>
      <c r="BV85" s="3"/>
    </row>
    <row r="86" spans="1:74" ht="12.7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3"/>
    </row>
  </sheetData>
  <sheetProtection/>
  <mergeCells count="97">
    <mergeCell ref="A1:BB1"/>
    <mergeCell ref="BC1:BF1"/>
    <mergeCell ref="A2:B2"/>
    <mergeCell ref="C2:AG2"/>
    <mergeCell ref="AH2:AV2"/>
    <mergeCell ref="AW2:BB2"/>
    <mergeCell ref="BC2:BE3"/>
    <mergeCell ref="BF2:BF3"/>
    <mergeCell ref="A3:B3"/>
    <mergeCell ref="C3:AG3"/>
    <mergeCell ref="AH3:AV3"/>
    <mergeCell ref="AW3:BB3"/>
    <mergeCell ref="A4:C4"/>
    <mergeCell ref="D4:AA4"/>
    <mergeCell ref="AB4:AV4"/>
    <mergeCell ref="AW4:BB4"/>
    <mergeCell ref="BC4:BC5"/>
    <mergeCell ref="BD4:BD5"/>
    <mergeCell ref="BE4:BE5"/>
    <mergeCell ref="BF4:BF5"/>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D44:AA44"/>
    <mergeCell ref="AB44:AV44"/>
    <mergeCell ref="AW44:BB44"/>
    <mergeCell ref="D45:AA45"/>
    <mergeCell ref="AB45:AV45"/>
    <mergeCell ref="AW45:BB45"/>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83:C83"/>
    <mergeCell ref="B84:C84"/>
    <mergeCell ref="B85:C85"/>
    <mergeCell ref="B79:C79"/>
    <mergeCell ref="B80:C80"/>
    <mergeCell ref="B81:C81"/>
    <mergeCell ref="B82:C82"/>
  </mergeCells>
  <conditionalFormatting sqref="D6:BB40">
    <cfRule type="cellIs" priority="1" dxfId="22" operator="equal" stopIfTrue="1">
      <formula>""</formula>
    </cfRule>
    <cfRule type="cellIs" priority="2" dxfId="9" operator="equal" stopIfTrue="1">
      <formula>1</formula>
    </cfRule>
    <cfRule type="cellIs" priority="3" dxfId="8" operator="equal" stopIfTrue="1">
      <formula>9</formula>
    </cfRule>
  </conditionalFormatting>
  <conditionalFormatting sqref="BF6:BF40">
    <cfRule type="cellIs" priority="4" dxfId="19" operator="equal" stopIfTrue="1">
      <formula>"Difficulté"</formula>
    </cfRule>
    <cfRule type="cellIs" priority="5" dxfId="18" operator="equal" stopIfTrue="1">
      <formula>"RAS"</formula>
    </cfRule>
    <cfRule type="cellIs" priority="6" dxfId="17" operator="equal" stopIfTrue="1">
      <formula>""</formula>
    </cfRule>
  </conditionalFormatting>
  <dataValidations count="1">
    <dataValidation type="whole" allowBlank="1" showErrorMessage="1" sqref="D6:BB40">
      <formula1>0</formula1>
      <formula2>9</formula2>
    </dataValidation>
  </dataValidations>
  <printOptions/>
  <pageMargins left="0.3937007874015748" right="0.5905511811023623" top="0.3937007874015748" bottom="0.3937007874015748" header="0.5118110236220472" footer="0.5118110236220472"/>
  <pageSetup fitToHeight="1" fitToWidth="1" horizontalDpi="300" verticalDpi="300" orientation="landscape" paperSize="9" scale="50" r:id="rId4"/>
  <drawing r:id="rId3"/>
  <legacyDrawing r:id="rId2"/>
</worksheet>
</file>

<file path=xl/worksheets/sheet3.xml><?xml version="1.0" encoding="utf-8"?>
<worksheet xmlns="http://schemas.openxmlformats.org/spreadsheetml/2006/main" xmlns:r="http://schemas.openxmlformats.org/officeDocument/2006/relationships">
  <dimension ref="A1:L40"/>
  <sheetViews>
    <sheetView showGridLines="0" zoomScale="75" zoomScaleNormal="75" zoomScalePageLayoutView="0" workbookViewId="0" topLeftCell="A1">
      <selection activeCell="B15" sqref="B15:C15"/>
    </sheetView>
  </sheetViews>
  <sheetFormatPr defaultColWidth="11.421875" defaultRowHeight="12.75"/>
  <cols>
    <col min="1" max="1" width="3.00390625" style="1" customWidth="1"/>
    <col min="2" max="2" width="17.8515625" style="1" customWidth="1"/>
    <col min="3" max="3" width="7.00390625" style="1" customWidth="1"/>
    <col min="4" max="6" width="8.28125" style="1" customWidth="1"/>
    <col min="7" max="7" width="9.7109375" style="1" customWidth="1"/>
    <col min="8" max="8" width="0" style="1" hidden="1" customWidth="1"/>
    <col min="9" max="9" width="8.28125" style="1" customWidth="1"/>
    <col min="10" max="10" width="4.421875" style="1" customWidth="1"/>
    <col min="11" max="11" width="8.28125" style="1" customWidth="1"/>
    <col min="12" max="12" width="8.57421875" style="1" customWidth="1"/>
    <col min="13" max="16384" width="11.421875" style="1" customWidth="1"/>
  </cols>
  <sheetData>
    <row r="1" spans="1:12" ht="69.75" customHeight="1">
      <c r="A1" s="137" t="s">
        <v>81</v>
      </c>
      <c r="B1" s="137"/>
      <c r="C1" s="137"/>
      <c r="D1" s="137"/>
      <c r="E1" s="137"/>
      <c r="F1" s="137"/>
      <c r="G1" s="137"/>
      <c r="H1" s="137"/>
      <c r="I1" s="137"/>
      <c r="J1" s="137"/>
      <c r="K1" s="137"/>
      <c r="L1" s="137"/>
    </row>
    <row r="2" spans="1:12" ht="25.5" customHeight="1">
      <c r="A2" s="124" t="s">
        <v>0</v>
      </c>
      <c r="B2" s="124"/>
      <c r="C2" s="138">
        <f>IF('Français CM2'!C2&lt;&gt;"",'Français CM2'!C2,"")</f>
      </c>
      <c r="D2" s="138"/>
      <c r="E2" s="138"/>
      <c r="F2" s="138"/>
      <c r="G2" s="138"/>
      <c r="H2" s="139" t="s">
        <v>1</v>
      </c>
      <c r="I2" s="139"/>
      <c r="J2" s="139"/>
      <c r="K2" s="140">
        <f>IF('Français CM2'!AW2&lt;&gt;"",'Français CM2'!AW2,"")</f>
      </c>
      <c r="L2" s="140"/>
    </row>
    <row r="3" spans="1:12" ht="25.5" customHeight="1">
      <c r="A3" s="124" t="s">
        <v>3</v>
      </c>
      <c r="B3" s="124"/>
      <c r="C3" s="138">
        <f>IF('Français CM2'!C3&lt;&gt;"",'Français CM2'!C3,"")</f>
      </c>
      <c r="D3" s="138"/>
      <c r="E3" s="138"/>
      <c r="F3" s="138"/>
      <c r="G3" s="138"/>
      <c r="H3" s="139" t="s">
        <v>4</v>
      </c>
      <c r="I3" s="141"/>
      <c r="J3" s="141"/>
      <c r="K3" s="142">
        <f>IF('Français CM2'!AW3&lt;&gt;"",'Français CM2'!AW3,"")</f>
      </c>
      <c r="L3" s="142"/>
    </row>
    <row r="4" spans="1:12" ht="25.5" customHeight="1">
      <c r="A4" s="130" t="s">
        <v>56</v>
      </c>
      <c r="B4" s="130"/>
      <c r="C4" s="130"/>
      <c r="D4" s="131" t="s">
        <v>79</v>
      </c>
      <c r="E4" s="131"/>
      <c r="F4" s="131"/>
      <c r="G4" s="131"/>
      <c r="H4" s="85"/>
      <c r="I4" s="132"/>
      <c r="J4" s="132"/>
      <c r="K4" s="132"/>
      <c r="L4" s="132"/>
    </row>
    <row r="5" spans="1:12" ht="27.75" customHeight="1">
      <c r="A5" s="130"/>
      <c r="B5" s="130"/>
      <c r="C5" s="130"/>
      <c r="D5" s="133" t="s">
        <v>57</v>
      </c>
      <c r="E5" s="133"/>
      <c r="F5" s="133"/>
      <c r="G5" s="134" t="s">
        <v>58</v>
      </c>
      <c r="H5" s="37"/>
      <c r="I5" s="135"/>
      <c r="J5" s="135"/>
      <c r="K5" s="135"/>
      <c r="L5" s="136"/>
    </row>
    <row r="6" spans="1:12" s="20" customFormat="1" ht="27" customHeight="1">
      <c r="A6" s="7" t="s">
        <v>12</v>
      </c>
      <c r="B6" s="115" t="s">
        <v>13</v>
      </c>
      <c r="C6" s="115"/>
      <c r="D6" s="42" t="s">
        <v>38</v>
      </c>
      <c r="E6" s="43" t="s">
        <v>42</v>
      </c>
      <c r="F6" s="44" t="s">
        <v>74</v>
      </c>
      <c r="G6" s="134"/>
      <c r="H6" s="45"/>
      <c r="I6" s="87"/>
      <c r="J6" s="88"/>
      <c r="K6" s="89"/>
      <c r="L6" s="136"/>
    </row>
    <row r="7" spans="1:12" s="20" customFormat="1" ht="15.75" customHeight="1">
      <c r="A7" s="13">
        <v>1</v>
      </c>
      <c r="B7" s="128">
        <f>IF('Français CM2'!B6&lt;&gt;"",'Français CM2'!B6,"")</f>
      </c>
      <c r="C7" s="128"/>
      <c r="D7" s="46">
        <f>'Français CM2'!BK6</f>
      </c>
      <c r="E7" s="46">
        <f>'Français CM2'!BO6</f>
      </c>
      <c r="F7" s="47">
        <f>'Français CM2'!BS6</f>
      </c>
      <c r="G7" s="48">
        <f>'Français CM2'!BE51</f>
      </c>
      <c r="H7" s="49"/>
      <c r="I7" s="90"/>
      <c r="J7" s="90"/>
      <c r="K7" s="91"/>
      <c r="L7" s="92"/>
    </row>
    <row r="8" spans="1:12" s="20" customFormat="1" ht="15.75" customHeight="1">
      <c r="A8" s="13">
        <v>2</v>
      </c>
      <c r="B8" s="128">
        <f>IF('Français CM2'!B7&lt;&gt;"",'Français CM2'!B7,"")</f>
      </c>
      <c r="C8" s="128"/>
      <c r="D8" s="46">
        <f>'Français CM2'!BK7</f>
      </c>
      <c r="E8" s="46">
        <f>'Français CM2'!BO7</f>
      </c>
      <c r="F8" s="47">
        <f>'Français CM2'!BS7</f>
      </c>
      <c r="G8" s="48">
        <f>'Français CM2'!BE52</f>
      </c>
      <c r="H8" s="49"/>
      <c r="I8" s="90"/>
      <c r="J8" s="90"/>
      <c r="K8" s="91"/>
      <c r="L8" s="92"/>
    </row>
    <row r="9" spans="1:12" s="20" customFormat="1" ht="15.75" customHeight="1">
      <c r="A9" s="13">
        <v>3</v>
      </c>
      <c r="B9" s="128">
        <f>IF('Français CM2'!B8&lt;&gt;"",'Français CM2'!B8,"")</f>
      </c>
      <c r="C9" s="128"/>
      <c r="D9" s="46">
        <f>'Français CM2'!BK8</f>
      </c>
      <c r="E9" s="46">
        <f>'Français CM2'!BO8</f>
      </c>
      <c r="F9" s="47">
        <f>'Français CM2'!BS8</f>
      </c>
      <c r="G9" s="48">
        <f>'Français CM2'!BE53</f>
      </c>
      <c r="H9" s="49"/>
      <c r="I9" s="90"/>
      <c r="J9" s="90"/>
      <c r="K9" s="91"/>
      <c r="L9" s="92"/>
    </row>
    <row r="10" spans="1:12" s="20" customFormat="1" ht="15.75" customHeight="1">
      <c r="A10" s="13">
        <v>4</v>
      </c>
      <c r="B10" s="128">
        <f>IF('Français CM2'!B9&lt;&gt;"",'Français CM2'!B9,"")</f>
      </c>
      <c r="C10" s="128"/>
      <c r="D10" s="46">
        <f>'Français CM2'!BK9</f>
      </c>
      <c r="E10" s="46">
        <f>'Français CM2'!BO9</f>
      </c>
      <c r="F10" s="47">
        <f>'Français CM2'!BS9</f>
      </c>
      <c r="G10" s="48">
        <f>'Français CM2'!BE54</f>
      </c>
      <c r="H10" s="49"/>
      <c r="I10" s="90"/>
      <c r="J10" s="90"/>
      <c r="K10" s="91"/>
      <c r="L10" s="92"/>
    </row>
    <row r="11" spans="1:12" s="20" customFormat="1" ht="15.75" customHeight="1">
      <c r="A11" s="13">
        <v>5</v>
      </c>
      <c r="B11" s="128">
        <f>IF('Français CM2'!B10&lt;&gt;"",'Français CM2'!B10,"")</f>
      </c>
      <c r="C11" s="128"/>
      <c r="D11" s="46">
        <f>'Français CM2'!BK10</f>
      </c>
      <c r="E11" s="46">
        <f>'Français CM2'!BO10</f>
      </c>
      <c r="F11" s="47">
        <f>'Français CM2'!BS10</f>
      </c>
      <c r="G11" s="48">
        <f>'Français CM2'!BE55</f>
      </c>
      <c r="H11" s="49"/>
      <c r="I11" s="90"/>
      <c r="J11" s="90"/>
      <c r="K11" s="91"/>
      <c r="L11" s="92"/>
    </row>
    <row r="12" spans="1:12" s="20" customFormat="1" ht="15.75" customHeight="1">
      <c r="A12" s="13">
        <v>6</v>
      </c>
      <c r="B12" s="128">
        <f>IF('Français CM2'!B11&lt;&gt;"",'Français CM2'!B11,"")</f>
      </c>
      <c r="C12" s="128"/>
      <c r="D12" s="46">
        <f>'Français CM2'!BK11</f>
      </c>
      <c r="E12" s="46">
        <f>'Français CM2'!BO11</f>
      </c>
      <c r="F12" s="47">
        <f>'Français CM2'!BS11</f>
      </c>
      <c r="G12" s="48">
        <f>'Français CM2'!BE56</f>
      </c>
      <c r="H12" s="49"/>
      <c r="I12" s="90"/>
      <c r="J12" s="90"/>
      <c r="K12" s="91"/>
      <c r="L12" s="92"/>
    </row>
    <row r="13" spans="1:12" s="20" customFormat="1" ht="15.75" customHeight="1">
      <c r="A13" s="13">
        <v>7</v>
      </c>
      <c r="B13" s="128">
        <f>IF('Français CM2'!B12&lt;&gt;"",'Français CM2'!B12,"")</f>
      </c>
      <c r="C13" s="128"/>
      <c r="D13" s="46">
        <f>'Français CM2'!BK12</f>
      </c>
      <c r="E13" s="46">
        <f>'Français CM2'!BO12</f>
      </c>
      <c r="F13" s="47">
        <f>'Français CM2'!BS12</f>
      </c>
      <c r="G13" s="48">
        <f>'Français CM2'!BE57</f>
      </c>
      <c r="H13" s="49"/>
      <c r="I13" s="90"/>
      <c r="J13" s="90"/>
      <c r="K13" s="91"/>
      <c r="L13" s="92"/>
    </row>
    <row r="14" spans="1:12" s="20" customFormat="1" ht="15.75" customHeight="1">
      <c r="A14" s="13">
        <v>8</v>
      </c>
      <c r="B14" s="128">
        <f>IF('Français CM2'!B13&lt;&gt;"",'Français CM2'!B13,"")</f>
      </c>
      <c r="C14" s="128"/>
      <c r="D14" s="46">
        <f>'Français CM2'!BK13</f>
      </c>
      <c r="E14" s="46">
        <f>'Français CM2'!BO13</f>
      </c>
      <c r="F14" s="47">
        <f>'Français CM2'!BS13</f>
      </c>
      <c r="G14" s="48">
        <f>'Français CM2'!BE58</f>
      </c>
      <c r="H14" s="49"/>
      <c r="I14" s="90"/>
      <c r="J14" s="90"/>
      <c r="K14" s="91"/>
      <c r="L14" s="92"/>
    </row>
    <row r="15" spans="1:12" s="20" customFormat="1" ht="15.75" customHeight="1">
      <c r="A15" s="13">
        <v>9</v>
      </c>
      <c r="B15" s="128">
        <f>IF('Français CM2'!B14&lt;&gt;"",'Français CM2'!B14,"")</f>
      </c>
      <c r="C15" s="128"/>
      <c r="D15" s="46">
        <f>'Français CM2'!BK14</f>
      </c>
      <c r="E15" s="46">
        <f>'Français CM2'!BO14</f>
      </c>
      <c r="F15" s="47">
        <f>'Français CM2'!BS14</f>
      </c>
      <c r="G15" s="48">
        <f>'Français CM2'!BE59</f>
      </c>
      <c r="H15" s="49"/>
      <c r="I15" s="90"/>
      <c r="J15" s="90"/>
      <c r="K15" s="91"/>
      <c r="L15" s="92"/>
    </row>
    <row r="16" spans="1:12" s="20" customFormat="1" ht="15.75" customHeight="1">
      <c r="A16" s="13">
        <v>10</v>
      </c>
      <c r="B16" s="128">
        <f>IF('Français CM2'!B15&lt;&gt;"",'Français CM2'!B15,"")</f>
      </c>
      <c r="C16" s="128"/>
      <c r="D16" s="46">
        <f>'Français CM2'!BK15</f>
      </c>
      <c r="E16" s="46">
        <f>'Français CM2'!BO15</f>
      </c>
      <c r="F16" s="47">
        <f>'Français CM2'!BS15</f>
      </c>
      <c r="G16" s="48">
        <f>'Français CM2'!BE60</f>
      </c>
      <c r="H16" s="49"/>
      <c r="I16" s="90"/>
      <c r="J16" s="90"/>
      <c r="K16" s="91"/>
      <c r="L16" s="92"/>
    </row>
    <row r="17" spans="1:12" s="20" customFormat="1" ht="15.75" customHeight="1">
      <c r="A17" s="13">
        <v>11</v>
      </c>
      <c r="B17" s="128">
        <f>IF('Français CM2'!B16&lt;&gt;"",'Français CM2'!B16,"")</f>
      </c>
      <c r="C17" s="128"/>
      <c r="D17" s="46">
        <f>'Français CM2'!BK16</f>
      </c>
      <c r="E17" s="46">
        <f>'Français CM2'!BO16</f>
      </c>
      <c r="F17" s="47">
        <f>'Français CM2'!BS16</f>
      </c>
      <c r="G17" s="48">
        <f>'Français CM2'!BE61</f>
      </c>
      <c r="H17" s="49"/>
      <c r="I17" s="90"/>
      <c r="J17" s="90"/>
      <c r="K17" s="91"/>
      <c r="L17" s="92"/>
    </row>
    <row r="18" spans="1:12" s="20" customFormat="1" ht="15.75" customHeight="1">
      <c r="A18" s="13">
        <v>12</v>
      </c>
      <c r="B18" s="128">
        <f>IF('Français CM2'!B17&lt;&gt;"",'Français CM2'!B17,"")</f>
      </c>
      <c r="C18" s="128"/>
      <c r="D18" s="46">
        <f>'Français CM2'!BK17</f>
      </c>
      <c r="E18" s="46">
        <f>'Français CM2'!BO17</f>
      </c>
      <c r="F18" s="47">
        <f>'Français CM2'!BS17</f>
      </c>
      <c r="G18" s="48">
        <f>'Français CM2'!BE62</f>
      </c>
      <c r="H18" s="49"/>
      <c r="I18" s="90"/>
      <c r="J18" s="90"/>
      <c r="K18" s="91"/>
      <c r="L18" s="92"/>
    </row>
    <row r="19" spans="1:12" s="20" customFormat="1" ht="15.75" customHeight="1">
      <c r="A19" s="13">
        <v>13</v>
      </c>
      <c r="B19" s="128">
        <f>IF('Français CM2'!B18&lt;&gt;"",'Français CM2'!B18,"")</f>
      </c>
      <c r="C19" s="128"/>
      <c r="D19" s="46">
        <f>'Français CM2'!BK18</f>
      </c>
      <c r="E19" s="46">
        <f>'Français CM2'!BO18</f>
      </c>
      <c r="F19" s="47">
        <f>'Français CM2'!BS18</f>
      </c>
      <c r="G19" s="48">
        <f>'Français CM2'!BE63</f>
      </c>
      <c r="H19" s="49"/>
      <c r="I19" s="90"/>
      <c r="J19" s="90"/>
      <c r="K19" s="91"/>
      <c r="L19" s="92"/>
    </row>
    <row r="20" spans="1:12" s="20" customFormat="1" ht="15.75" customHeight="1">
      <c r="A20" s="13">
        <v>14</v>
      </c>
      <c r="B20" s="128">
        <f>IF('Français CM2'!B19&lt;&gt;"",'Français CM2'!B19,"")</f>
      </c>
      <c r="C20" s="128"/>
      <c r="D20" s="46">
        <f>'Français CM2'!BK19</f>
      </c>
      <c r="E20" s="46">
        <f>'Français CM2'!BO19</f>
      </c>
      <c r="F20" s="47">
        <f>'Français CM2'!BS19</f>
      </c>
      <c r="G20" s="48">
        <f>'Français CM2'!BE64</f>
      </c>
      <c r="H20" s="49"/>
      <c r="I20" s="90"/>
      <c r="J20" s="90"/>
      <c r="K20" s="91"/>
      <c r="L20" s="92"/>
    </row>
    <row r="21" spans="1:12" s="20" customFormat="1" ht="15.75" customHeight="1">
      <c r="A21" s="13">
        <v>15</v>
      </c>
      <c r="B21" s="128">
        <f>IF('Français CM2'!B20&lt;&gt;"",'Français CM2'!B20,"")</f>
      </c>
      <c r="C21" s="128"/>
      <c r="D21" s="46">
        <f>'Français CM2'!BK20</f>
      </c>
      <c r="E21" s="46">
        <f>'Français CM2'!BO20</f>
      </c>
      <c r="F21" s="47">
        <f>'Français CM2'!BS20</f>
      </c>
      <c r="G21" s="48">
        <f>'Français CM2'!BE65</f>
      </c>
      <c r="H21" s="49"/>
      <c r="I21" s="90"/>
      <c r="J21" s="90"/>
      <c r="K21" s="91"/>
      <c r="L21" s="92"/>
    </row>
    <row r="22" spans="1:12" s="20" customFormat="1" ht="15.75" customHeight="1">
      <c r="A22" s="13">
        <v>16</v>
      </c>
      <c r="B22" s="128">
        <f>IF('Français CM2'!B21&lt;&gt;"",'Français CM2'!B21,"")</f>
      </c>
      <c r="C22" s="128"/>
      <c r="D22" s="46">
        <f>'Français CM2'!BK21</f>
      </c>
      <c r="E22" s="46">
        <f>'Français CM2'!BO21</f>
      </c>
      <c r="F22" s="47">
        <f>'Français CM2'!BS21</f>
      </c>
      <c r="G22" s="48">
        <f>'Français CM2'!BE66</f>
      </c>
      <c r="H22" s="49"/>
      <c r="I22" s="90"/>
      <c r="J22" s="90"/>
      <c r="K22" s="91"/>
      <c r="L22" s="92"/>
    </row>
    <row r="23" spans="1:12" s="20" customFormat="1" ht="15.75" customHeight="1">
      <c r="A23" s="13">
        <v>17</v>
      </c>
      <c r="B23" s="128">
        <f>IF('Français CM2'!B22&lt;&gt;"",'Français CM2'!B22,"")</f>
      </c>
      <c r="C23" s="128"/>
      <c r="D23" s="46">
        <f>'Français CM2'!BK22</f>
      </c>
      <c r="E23" s="46">
        <f>'Français CM2'!BO22</f>
      </c>
      <c r="F23" s="47">
        <f>'Français CM2'!BS22</f>
      </c>
      <c r="G23" s="48">
        <f>'Français CM2'!BE67</f>
      </c>
      <c r="H23" s="49"/>
      <c r="I23" s="90"/>
      <c r="J23" s="90"/>
      <c r="K23" s="91"/>
      <c r="L23" s="92"/>
    </row>
    <row r="24" spans="1:12" s="20" customFormat="1" ht="15.75" customHeight="1">
      <c r="A24" s="13">
        <v>18</v>
      </c>
      <c r="B24" s="128">
        <f>IF('Français CM2'!B23&lt;&gt;"",'Français CM2'!B23,"")</f>
      </c>
      <c r="C24" s="128"/>
      <c r="D24" s="46">
        <f>'Français CM2'!BK23</f>
      </c>
      <c r="E24" s="46">
        <f>'Français CM2'!BO23</f>
      </c>
      <c r="F24" s="47">
        <f>'Français CM2'!BS23</f>
      </c>
      <c r="G24" s="48">
        <f>'Français CM2'!BE68</f>
      </c>
      <c r="H24" s="49"/>
      <c r="I24" s="90"/>
      <c r="J24" s="90"/>
      <c r="K24" s="91"/>
      <c r="L24" s="92"/>
    </row>
    <row r="25" spans="1:12" s="20" customFormat="1" ht="15.75" customHeight="1">
      <c r="A25" s="13">
        <v>19</v>
      </c>
      <c r="B25" s="128">
        <f>IF('Français CM2'!B24&lt;&gt;"",'Français CM2'!B24,"")</f>
      </c>
      <c r="C25" s="128"/>
      <c r="D25" s="46">
        <f>'Français CM2'!BK24</f>
      </c>
      <c r="E25" s="46">
        <f>'Français CM2'!BO24</f>
      </c>
      <c r="F25" s="47">
        <f>'Français CM2'!BS24</f>
      </c>
      <c r="G25" s="48">
        <f>'Français CM2'!BE69</f>
      </c>
      <c r="H25" s="49"/>
      <c r="I25" s="90"/>
      <c r="J25" s="90"/>
      <c r="K25" s="91"/>
      <c r="L25" s="92"/>
    </row>
    <row r="26" spans="1:12" s="20" customFormat="1" ht="15.75" customHeight="1">
      <c r="A26" s="13">
        <v>20</v>
      </c>
      <c r="B26" s="128">
        <f>IF('Français CM2'!B25&lt;&gt;"",'Français CM2'!B25,"")</f>
      </c>
      <c r="C26" s="128"/>
      <c r="D26" s="46">
        <f>'Français CM2'!BK25</f>
      </c>
      <c r="E26" s="46">
        <f>'Français CM2'!BO25</f>
      </c>
      <c r="F26" s="47">
        <f>'Français CM2'!BS25</f>
      </c>
      <c r="G26" s="48">
        <f>'Français CM2'!BE70</f>
      </c>
      <c r="H26" s="49"/>
      <c r="I26" s="90"/>
      <c r="J26" s="90"/>
      <c r="K26" s="91"/>
      <c r="L26" s="92"/>
    </row>
    <row r="27" spans="1:12" s="20" customFormat="1" ht="15.75" customHeight="1">
      <c r="A27" s="13">
        <v>21</v>
      </c>
      <c r="B27" s="128">
        <f>IF('Français CM2'!B26&lt;&gt;"",'Français CM2'!B26,"")</f>
      </c>
      <c r="C27" s="128"/>
      <c r="D27" s="46">
        <f>'Français CM2'!BK26</f>
      </c>
      <c r="E27" s="46">
        <f>'Français CM2'!BO26</f>
      </c>
      <c r="F27" s="47">
        <f>'Français CM2'!BS26</f>
      </c>
      <c r="G27" s="48">
        <f>'Français CM2'!BE71</f>
      </c>
      <c r="H27" s="49"/>
      <c r="I27" s="90"/>
      <c r="J27" s="90"/>
      <c r="K27" s="91"/>
      <c r="L27" s="92"/>
    </row>
    <row r="28" spans="1:12" s="20" customFormat="1" ht="15.75" customHeight="1">
      <c r="A28" s="13">
        <v>22</v>
      </c>
      <c r="B28" s="128">
        <f>IF('Français CM2'!B27&lt;&gt;"",'Français CM2'!B27,"")</f>
      </c>
      <c r="C28" s="128"/>
      <c r="D28" s="46">
        <f>'Français CM2'!BK27</f>
      </c>
      <c r="E28" s="46">
        <f>'Français CM2'!BO27</f>
      </c>
      <c r="F28" s="47">
        <f>'Français CM2'!BS27</f>
      </c>
      <c r="G28" s="48">
        <f>'Français CM2'!BE72</f>
      </c>
      <c r="H28" s="49"/>
      <c r="I28" s="90"/>
      <c r="J28" s="90"/>
      <c r="K28" s="91"/>
      <c r="L28" s="92"/>
    </row>
    <row r="29" spans="1:12" s="20" customFormat="1" ht="15.75" customHeight="1">
      <c r="A29" s="13">
        <v>23</v>
      </c>
      <c r="B29" s="128">
        <f>IF('Français CM2'!B28&lt;&gt;"",'Français CM2'!B28,"")</f>
      </c>
      <c r="C29" s="128"/>
      <c r="D29" s="46">
        <f>'Français CM2'!BK28</f>
      </c>
      <c r="E29" s="46">
        <f>'Français CM2'!BO28</f>
      </c>
      <c r="F29" s="47">
        <f>'Français CM2'!BS28</f>
      </c>
      <c r="G29" s="48">
        <f>'Français CM2'!BE73</f>
      </c>
      <c r="H29" s="49"/>
      <c r="I29" s="90"/>
      <c r="J29" s="90"/>
      <c r="K29" s="91"/>
      <c r="L29" s="92"/>
    </row>
    <row r="30" spans="1:12" s="20" customFormat="1" ht="15.75" customHeight="1">
      <c r="A30" s="13">
        <v>24</v>
      </c>
      <c r="B30" s="128">
        <f>IF('Français CM2'!B29&lt;&gt;"",'Français CM2'!B29,"")</f>
      </c>
      <c r="C30" s="128"/>
      <c r="D30" s="46">
        <f>'Français CM2'!BK29</f>
      </c>
      <c r="E30" s="46">
        <f>'Français CM2'!BO29</f>
      </c>
      <c r="F30" s="47">
        <f>'Français CM2'!BS29</f>
      </c>
      <c r="G30" s="48">
        <f>'Français CM2'!BE74</f>
      </c>
      <c r="H30" s="49"/>
      <c r="I30" s="90"/>
      <c r="J30" s="90"/>
      <c r="K30" s="91"/>
      <c r="L30" s="92"/>
    </row>
    <row r="31" spans="1:12" s="20" customFormat="1" ht="15.75" customHeight="1">
      <c r="A31" s="13">
        <v>25</v>
      </c>
      <c r="B31" s="128">
        <f>IF('Français CM2'!B30&lt;&gt;"",'Français CM2'!B30,"")</f>
      </c>
      <c r="C31" s="128"/>
      <c r="D31" s="46">
        <f>'Français CM2'!BK30</f>
      </c>
      <c r="E31" s="46">
        <f>'Français CM2'!BO30</f>
      </c>
      <c r="F31" s="47">
        <f>'Français CM2'!BS30</f>
      </c>
      <c r="G31" s="48">
        <f>'Français CM2'!BE75</f>
      </c>
      <c r="H31" s="49"/>
      <c r="I31" s="90"/>
      <c r="J31" s="90"/>
      <c r="K31" s="91"/>
      <c r="L31" s="92"/>
    </row>
    <row r="32" spans="1:12" s="20" customFormat="1" ht="15.75" customHeight="1">
      <c r="A32" s="13">
        <v>26</v>
      </c>
      <c r="B32" s="128">
        <f>IF('Français CM2'!B31&lt;&gt;"",'Français CM2'!B31,"")</f>
      </c>
      <c r="C32" s="128"/>
      <c r="D32" s="46">
        <f>'Français CM2'!BK31</f>
      </c>
      <c r="E32" s="46">
        <f>'Français CM2'!BO31</f>
      </c>
      <c r="F32" s="47">
        <f>'Français CM2'!BS31</f>
      </c>
      <c r="G32" s="48">
        <f>'Français CM2'!BE76</f>
      </c>
      <c r="H32" s="49"/>
      <c r="I32" s="90"/>
      <c r="J32" s="90"/>
      <c r="K32" s="91"/>
      <c r="L32" s="92"/>
    </row>
    <row r="33" spans="1:12" s="20" customFormat="1" ht="15.75" customHeight="1">
      <c r="A33" s="13">
        <v>27</v>
      </c>
      <c r="B33" s="128">
        <f>IF('Français CM2'!B32&lt;&gt;"",'Français CM2'!B32,"")</f>
      </c>
      <c r="C33" s="128"/>
      <c r="D33" s="46">
        <f>'Français CM2'!BK32</f>
      </c>
      <c r="E33" s="46">
        <f>'Français CM2'!BO32</f>
      </c>
      <c r="F33" s="47">
        <f>'Français CM2'!BS32</f>
      </c>
      <c r="G33" s="48">
        <f>'Français CM2'!BE77</f>
      </c>
      <c r="H33" s="49"/>
      <c r="I33" s="90"/>
      <c r="J33" s="90"/>
      <c r="K33" s="91"/>
      <c r="L33" s="92"/>
    </row>
    <row r="34" spans="1:12" s="20" customFormat="1" ht="15.75" customHeight="1">
      <c r="A34" s="13">
        <v>28</v>
      </c>
      <c r="B34" s="128">
        <f>IF('Français CM2'!B33&lt;&gt;"",'Français CM2'!B33,"")</f>
      </c>
      <c r="C34" s="128"/>
      <c r="D34" s="46">
        <f>'Français CM2'!BK33</f>
      </c>
      <c r="E34" s="46">
        <f>'Français CM2'!BO33</f>
      </c>
      <c r="F34" s="47">
        <f>'Français CM2'!BS33</f>
      </c>
      <c r="G34" s="48">
        <f>'Français CM2'!BE78</f>
      </c>
      <c r="H34" s="49"/>
      <c r="I34" s="90"/>
      <c r="J34" s="90"/>
      <c r="K34" s="91"/>
      <c r="L34" s="92"/>
    </row>
    <row r="35" spans="1:12" s="20" customFormat="1" ht="15.75" customHeight="1">
      <c r="A35" s="13">
        <v>29</v>
      </c>
      <c r="B35" s="128">
        <f>IF('Français CM2'!B34&lt;&gt;"",'Français CM2'!B34,"")</f>
      </c>
      <c r="C35" s="128"/>
      <c r="D35" s="46">
        <f>'Français CM2'!BK34</f>
      </c>
      <c r="E35" s="46">
        <f>'Français CM2'!BO34</f>
      </c>
      <c r="F35" s="47">
        <f>'Français CM2'!BS34</f>
      </c>
      <c r="G35" s="48">
        <f>'Français CM2'!BE79</f>
      </c>
      <c r="H35" s="49"/>
      <c r="I35" s="90"/>
      <c r="J35" s="90"/>
      <c r="K35" s="91"/>
      <c r="L35" s="92"/>
    </row>
    <row r="36" spans="1:12" s="20" customFormat="1" ht="15.75" customHeight="1">
      <c r="A36" s="13">
        <v>30</v>
      </c>
      <c r="B36" s="128">
        <f>IF('Français CM2'!B35&lt;&gt;"",'Français CM2'!B35,"")</f>
      </c>
      <c r="C36" s="128"/>
      <c r="D36" s="46">
        <f>'Français CM2'!BK35</f>
      </c>
      <c r="E36" s="46">
        <f>'Français CM2'!BO35</f>
      </c>
      <c r="F36" s="47">
        <f>'Français CM2'!BS35</f>
      </c>
      <c r="G36" s="48">
        <f>'Français CM2'!BE80</f>
      </c>
      <c r="H36" s="50"/>
      <c r="I36" s="90"/>
      <c r="J36" s="90"/>
      <c r="K36" s="91"/>
      <c r="L36" s="92"/>
    </row>
    <row r="37" spans="1:12" s="20" customFormat="1" ht="24.75" customHeight="1">
      <c r="A37" s="129" t="s">
        <v>59</v>
      </c>
      <c r="B37" s="129"/>
      <c r="C37" s="129"/>
      <c r="D37" s="51">
        <f>COUNTIF(D7:D36,"Difficulté")</f>
        <v>0</v>
      </c>
      <c r="E37" s="51">
        <f>COUNTIF(E7:E36,"Difficulté")</f>
        <v>0</v>
      </c>
      <c r="F37" s="51">
        <f>COUNTIF(F7:F36,"Difficulté")</f>
        <v>0</v>
      </c>
      <c r="G37" s="52">
        <f>COUNTIF(G7:G36,"OUI")</f>
        <v>0</v>
      </c>
      <c r="H37" s="86"/>
      <c r="I37" s="93"/>
      <c r="J37" s="93"/>
      <c r="K37" s="93"/>
      <c r="L37" s="94"/>
    </row>
    <row r="38" spans="1:12" ht="12.75">
      <c r="A38" s="2"/>
      <c r="B38" s="2"/>
      <c r="C38" s="2"/>
      <c r="D38" s="2"/>
      <c r="E38" s="2"/>
      <c r="F38" s="2"/>
      <c r="G38" s="2"/>
      <c r="H38" s="2"/>
      <c r="I38" s="2"/>
      <c r="J38" s="2"/>
      <c r="K38" s="2"/>
      <c r="L38" s="2"/>
    </row>
    <row r="39" spans="1:12" ht="12.75">
      <c r="A39" s="2"/>
      <c r="B39" s="2"/>
      <c r="C39" s="2"/>
      <c r="D39" s="2"/>
      <c r="E39" s="2"/>
      <c r="F39" s="2"/>
      <c r="G39" s="2"/>
      <c r="H39" s="2"/>
      <c r="I39" s="2"/>
      <c r="J39" s="2"/>
      <c r="K39" s="2"/>
      <c r="L39" s="2"/>
    </row>
    <row r="40" spans="1:12" ht="12.75">
      <c r="A40" s="2"/>
      <c r="B40" s="2"/>
      <c r="C40" s="2"/>
      <c r="D40" s="2"/>
      <c r="E40" s="2"/>
      <c r="F40" s="2"/>
      <c r="G40" s="2"/>
      <c r="H40" s="2"/>
      <c r="I40" s="2"/>
      <c r="J40" s="2"/>
      <c r="K40" s="2"/>
      <c r="L40" s="2"/>
    </row>
  </sheetData>
  <sheetProtection/>
  <mergeCells count="48">
    <mergeCell ref="A1:L1"/>
    <mergeCell ref="A2:B2"/>
    <mergeCell ref="C2:G2"/>
    <mergeCell ref="H2:J2"/>
    <mergeCell ref="K2:L2"/>
    <mergeCell ref="A3:B3"/>
    <mergeCell ref="C3:G3"/>
    <mergeCell ref="H3:J3"/>
    <mergeCell ref="K3:L3"/>
    <mergeCell ref="A4:C5"/>
    <mergeCell ref="D4:G4"/>
    <mergeCell ref="I4:L4"/>
    <mergeCell ref="D5:F5"/>
    <mergeCell ref="G5:G6"/>
    <mergeCell ref="I5:K5"/>
    <mergeCell ref="L5:L6"/>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5:C35"/>
    <mergeCell ref="B36:C36"/>
    <mergeCell ref="A37:C37"/>
    <mergeCell ref="B31:C31"/>
    <mergeCell ref="B32:C32"/>
    <mergeCell ref="B33:C33"/>
    <mergeCell ref="B34:C34"/>
  </mergeCells>
  <conditionalFormatting sqref="D7:F36 I7:K36">
    <cfRule type="cellIs" priority="1" dxfId="16" operator="equal" stopIfTrue="1">
      <formula>"RAS"</formula>
    </cfRule>
    <cfRule type="cellIs" priority="2" dxfId="15" operator="equal" stopIfTrue="1">
      <formula>"Difficulté"</formula>
    </cfRule>
  </conditionalFormatting>
  <conditionalFormatting sqref="G7:G36 L7:L36">
    <cfRule type="cellIs" priority="3" dxfId="5" operator="equal" stopIfTrue="1">
      <formula>"OUI"</formula>
    </cfRule>
    <cfRule type="cellIs" priority="4" dxfId="13" operator="equal" stopIfTrue="1">
      <formula>"Non"</formula>
    </cfRule>
  </conditionalFormatting>
  <printOptions/>
  <pageMargins left="0.39375" right="0.39375" top="0.39375" bottom="0.39375" header="0.5118055555555556" footer="0.5118055555555556"/>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BI58"/>
  <sheetViews>
    <sheetView showGridLines="0" zoomScale="75" zoomScaleNormal="75" zoomScalePageLayoutView="0" workbookViewId="0" topLeftCell="N1">
      <selection activeCell="D4" sqref="D4:AC5"/>
    </sheetView>
  </sheetViews>
  <sheetFormatPr defaultColWidth="11.421875" defaultRowHeight="12.75"/>
  <cols>
    <col min="1" max="1" width="3.421875" style="1" customWidth="1"/>
    <col min="2" max="2" width="14.28125" style="1" customWidth="1"/>
    <col min="3" max="3" width="17.140625" style="1" customWidth="1"/>
    <col min="4" max="54" width="3.7109375" style="1" customWidth="1"/>
    <col min="55" max="57" width="10.28125" style="1" customWidth="1"/>
    <col min="58" max="58" width="11.28125" style="1" customWidth="1"/>
    <col min="59" max="16384" width="11.421875" style="1" customWidth="1"/>
  </cols>
  <sheetData>
    <row r="1" spans="1:59" ht="69.75" customHeight="1">
      <c r="A1" s="164" t="s">
        <v>81</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c r="AV1" s="164"/>
      <c r="AW1" s="164"/>
      <c r="AX1" s="164"/>
      <c r="AY1" s="164"/>
      <c r="AZ1" s="164"/>
      <c r="BA1" s="164"/>
      <c r="BB1" s="164"/>
      <c r="BC1" s="2"/>
      <c r="BD1" s="2"/>
      <c r="BE1" s="2"/>
      <c r="BF1" s="2"/>
      <c r="BG1" s="2"/>
    </row>
    <row r="2" spans="1:59" ht="25.5" customHeight="1">
      <c r="A2" s="124" t="s">
        <v>0</v>
      </c>
      <c r="B2" s="124"/>
      <c r="C2" s="138">
        <f>IF('Français CM2'!C2&lt;&gt;"",'Français CM2'!C2,"")</f>
      </c>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9" t="s">
        <v>1</v>
      </c>
      <c r="AI2" s="139"/>
      <c r="AJ2" s="139"/>
      <c r="AK2" s="139"/>
      <c r="AL2" s="139"/>
      <c r="AM2" s="139"/>
      <c r="AN2" s="139"/>
      <c r="AO2" s="139"/>
      <c r="AP2" s="139"/>
      <c r="AQ2" s="139"/>
      <c r="AR2" s="139"/>
      <c r="AS2" s="139"/>
      <c r="AT2" s="139"/>
      <c r="AU2" s="139"/>
      <c r="AV2" s="139"/>
      <c r="AW2" s="140">
        <f>IF('Français CM2'!AW2&lt;&gt;"",'Français CM2'!AW2,"")</f>
      </c>
      <c r="AX2" s="140"/>
      <c r="AY2" s="140"/>
      <c r="AZ2" s="140"/>
      <c r="BA2" s="140"/>
      <c r="BB2" s="140"/>
      <c r="BC2" s="2"/>
      <c r="BD2" s="2"/>
      <c r="BE2" s="2"/>
      <c r="BF2" s="53"/>
      <c r="BG2" s="2"/>
    </row>
    <row r="3" spans="1:59" ht="25.5" customHeight="1">
      <c r="A3" s="124" t="s">
        <v>3</v>
      </c>
      <c r="B3" s="124"/>
      <c r="C3" s="138">
        <f>IF('Français CM2'!C3&lt;&gt;"",'Français CM2'!C3,"")</f>
      </c>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9" t="s">
        <v>4</v>
      </c>
      <c r="AI3" s="139"/>
      <c r="AJ3" s="139"/>
      <c r="AK3" s="139"/>
      <c r="AL3" s="139"/>
      <c r="AM3" s="139"/>
      <c r="AN3" s="139"/>
      <c r="AO3" s="139"/>
      <c r="AP3" s="139"/>
      <c r="AQ3" s="139"/>
      <c r="AR3" s="139"/>
      <c r="AS3" s="139"/>
      <c r="AT3" s="139"/>
      <c r="AU3" s="139"/>
      <c r="AV3" s="139"/>
      <c r="AW3" s="140">
        <f>IF('Français CM2'!AW3&lt;&gt;"",'Français CM2'!AW3,"")</f>
      </c>
      <c r="AX3" s="140"/>
      <c r="AY3" s="140"/>
      <c r="AZ3" s="140"/>
      <c r="BA3" s="140"/>
      <c r="BB3" s="140"/>
      <c r="BC3" s="2"/>
      <c r="BD3" s="2"/>
      <c r="BE3" s="2"/>
      <c r="BF3" s="2"/>
      <c r="BG3" s="2"/>
    </row>
    <row r="4" spans="1:59" ht="24" customHeight="1">
      <c r="A4" s="159" t="s">
        <v>60</v>
      </c>
      <c r="B4" s="159"/>
      <c r="C4" s="159"/>
      <c r="D4" s="160" t="s">
        <v>78</v>
      </c>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1" t="s">
        <v>61</v>
      </c>
      <c r="AE4" s="161"/>
      <c r="AF4" s="161"/>
      <c r="AG4" s="161"/>
      <c r="AH4" s="161"/>
      <c r="AI4" s="161"/>
      <c r="AJ4" s="161"/>
      <c r="AK4" s="161"/>
      <c r="AL4" s="161"/>
      <c r="AM4" s="161"/>
      <c r="AN4" s="161"/>
      <c r="AO4" s="161"/>
      <c r="AP4" s="161"/>
      <c r="AQ4" s="161"/>
      <c r="AR4" s="161"/>
      <c r="AS4" s="161"/>
      <c r="AT4" s="161"/>
      <c r="AU4" s="161"/>
      <c r="AV4" s="161"/>
      <c r="AW4" s="161"/>
      <c r="AX4" s="161"/>
      <c r="AY4" s="161"/>
      <c r="AZ4" s="161"/>
      <c r="BA4" s="161"/>
      <c r="BB4" s="161"/>
      <c r="BC4" s="54"/>
      <c r="BD4" s="2"/>
      <c r="BE4" s="2"/>
      <c r="BF4" s="2"/>
      <c r="BG4" s="2"/>
    </row>
    <row r="5" spans="1:59" ht="24" customHeight="1">
      <c r="A5" s="159"/>
      <c r="B5" s="159"/>
      <c r="C5" s="159"/>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1"/>
      <c r="AE5" s="161"/>
      <c r="AF5" s="161"/>
      <c r="AG5" s="161"/>
      <c r="AH5" s="161"/>
      <c r="AI5" s="161"/>
      <c r="AJ5" s="161"/>
      <c r="AK5" s="161"/>
      <c r="AL5" s="161"/>
      <c r="AM5" s="161"/>
      <c r="AN5" s="161"/>
      <c r="AO5" s="161"/>
      <c r="AP5" s="161"/>
      <c r="AQ5" s="161"/>
      <c r="AR5" s="161"/>
      <c r="AS5" s="161"/>
      <c r="AT5" s="161"/>
      <c r="AU5" s="161"/>
      <c r="AV5" s="161"/>
      <c r="AW5" s="161"/>
      <c r="AX5" s="161"/>
      <c r="AY5" s="161"/>
      <c r="AZ5" s="161"/>
      <c r="BA5" s="161"/>
      <c r="BB5" s="161"/>
      <c r="BC5" s="2"/>
      <c r="BD5" s="2"/>
      <c r="BE5" s="2"/>
      <c r="BF5" s="2"/>
      <c r="BG5" s="2"/>
    </row>
    <row r="6" spans="1:61" ht="19.5" customHeight="1">
      <c r="A6" s="162" t="s">
        <v>80</v>
      </c>
      <c r="B6" s="162"/>
      <c r="C6" s="163"/>
      <c r="D6" s="119" t="s">
        <v>71</v>
      </c>
      <c r="E6" s="119"/>
      <c r="F6" s="119"/>
      <c r="G6" s="119"/>
      <c r="H6" s="119"/>
      <c r="I6" s="119"/>
      <c r="J6" s="119"/>
      <c r="K6" s="119"/>
      <c r="L6" s="119"/>
      <c r="M6" s="119"/>
      <c r="N6" s="119"/>
      <c r="O6" s="119"/>
      <c r="P6" s="119"/>
      <c r="Q6" s="119"/>
      <c r="R6" s="119"/>
      <c r="S6" s="119"/>
      <c r="T6" s="119"/>
      <c r="U6" s="119"/>
      <c r="V6" s="119"/>
      <c r="W6" s="119"/>
      <c r="X6" s="119"/>
      <c r="Y6" s="119"/>
      <c r="Z6" s="119"/>
      <c r="AA6" s="119"/>
      <c r="AB6" s="120" t="s">
        <v>72</v>
      </c>
      <c r="AC6" s="120"/>
      <c r="AD6" s="120"/>
      <c r="AE6" s="120"/>
      <c r="AF6" s="120"/>
      <c r="AG6" s="120"/>
      <c r="AH6" s="120"/>
      <c r="AI6" s="120"/>
      <c r="AJ6" s="120"/>
      <c r="AK6" s="120"/>
      <c r="AL6" s="120"/>
      <c r="AM6" s="120"/>
      <c r="AN6" s="120"/>
      <c r="AO6" s="120"/>
      <c r="AP6" s="120"/>
      <c r="AQ6" s="120"/>
      <c r="AR6" s="120"/>
      <c r="AS6" s="120"/>
      <c r="AT6" s="120"/>
      <c r="AU6" s="120"/>
      <c r="AV6" s="120"/>
      <c r="AW6" s="121" t="s">
        <v>73</v>
      </c>
      <c r="AX6" s="121"/>
      <c r="AY6" s="121"/>
      <c r="AZ6" s="121"/>
      <c r="BA6" s="121"/>
      <c r="BB6" s="121"/>
      <c r="BC6" s="111" t="s">
        <v>8</v>
      </c>
      <c r="BD6" s="112" t="s">
        <v>9</v>
      </c>
      <c r="BE6" s="113" t="s">
        <v>10</v>
      </c>
      <c r="BF6" s="149" t="s">
        <v>62</v>
      </c>
      <c r="BG6" s="150"/>
      <c r="BH6" s="37"/>
      <c r="BI6" s="37"/>
    </row>
    <row r="7" spans="1:61" s="58" customFormat="1" ht="25.5" customHeight="1">
      <c r="A7" s="162"/>
      <c r="B7" s="162"/>
      <c r="C7" s="163"/>
      <c r="D7" s="55">
        <v>1</v>
      </c>
      <c r="E7" s="55">
        <v>2</v>
      </c>
      <c r="F7" s="55">
        <v>3</v>
      </c>
      <c r="G7" s="55">
        <v>4</v>
      </c>
      <c r="H7" s="55">
        <v>5</v>
      </c>
      <c r="I7" s="55">
        <v>6</v>
      </c>
      <c r="J7" s="55">
        <v>7</v>
      </c>
      <c r="K7" s="55">
        <v>8</v>
      </c>
      <c r="L7" s="55">
        <v>9</v>
      </c>
      <c r="M7" s="55">
        <v>10</v>
      </c>
      <c r="N7" s="55">
        <v>11</v>
      </c>
      <c r="O7" s="55">
        <v>12</v>
      </c>
      <c r="P7" s="55">
        <v>13</v>
      </c>
      <c r="Q7" s="55">
        <v>14</v>
      </c>
      <c r="R7" s="55">
        <v>15</v>
      </c>
      <c r="S7" s="55">
        <v>16</v>
      </c>
      <c r="T7" s="55">
        <v>17</v>
      </c>
      <c r="U7" s="55">
        <v>18</v>
      </c>
      <c r="V7" s="55">
        <v>19</v>
      </c>
      <c r="W7" s="55">
        <v>20</v>
      </c>
      <c r="X7" s="55">
        <v>21</v>
      </c>
      <c r="Y7" s="55">
        <v>22</v>
      </c>
      <c r="Z7" s="55">
        <v>23</v>
      </c>
      <c r="AA7" s="55">
        <v>24</v>
      </c>
      <c r="AB7" s="56">
        <v>25</v>
      </c>
      <c r="AC7" s="56">
        <v>26</v>
      </c>
      <c r="AD7" s="56">
        <v>27</v>
      </c>
      <c r="AE7" s="56">
        <v>28</v>
      </c>
      <c r="AF7" s="56">
        <v>29</v>
      </c>
      <c r="AG7" s="56">
        <v>30</v>
      </c>
      <c r="AH7" s="56">
        <v>31</v>
      </c>
      <c r="AI7" s="56">
        <v>32</v>
      </c>
      <c r="AJ7" s="56">
        <v>33</v>
      </c>
      <c r="AK7" s="56">
        <v>34</v>
      </c>
      <c r="AL7" s="56">
        <v>35</v>
      </c>
      <c r="AM7" s="56">
        <v>36</v>
      </c>
      <c r="AN7" s="56">
        <v>37</v>
      </c>
      <c r="AO7" s="56">
        <v>38</v>
      </c>
      <c r="AP7" s="56">
        <v>39</v>
      </c>
      <c r="AQ7" s="56">
        <v>40</v>
      </c>
      <c r="AR7" s="56">
        <v>41</v>
      </c>
      <c r="AS7" s="56">
        <v>42</v>
      </c>
      <c r="AT7" s="56">
        <v>43</v>
      </c>
      <c r="AU7" s="56">
        <v>44</v>
      </c>
      <c r="AV7" s="56">
        <v>45</v>
      </c>
      <c r="AW7" s="57">
        <v>46</v>
      </c>
      <c r="AX7" s="57">
        <v>47</v>
      </c>
      <c r="AY7" s="57">
        <v>48</v>
      </c>
      <c r="AZ7" s="57">
        <v>49</v>
      </c>
      <c r="BA7" s="57">
        <v>50</v>
      </c>
      <c r="BB7" s="57">
        <v>51</v>
      </c>
      <c r="BC7" s="111"/>
      <c r="BD7" s="112"/>
      <c r="BE7" s="113"/>
      <c r="BF7" s="149"/>
      <c r="BG7" s="150"/>
      <c r="BH7" s="59"/>
      <c r="BI7" s="59"/>
    </row>
    <row r="8" spans="1:61" ht="19.5" customHeight="1">
      <c r="A8" s="162"/>
      <c r="B8" s="162"/>
      <c r="C8" s="163"/>
      <c r="D8" s="60" t="e">
        <f ca="1">OFFSET('Français CM2'!D$6,'Profil élève'!$C$18,0)</f>
        <v>#N/A</v>
      </c>
      <c r="E8" s="60" t="e">
        <f ca="1">OFFSET('Français CM2'!E$6,'Profil élève'!$C$18,0)</f>
        <v>#N/A</v>
      </c>
      <c r="F8" s="60" t="e">
        <f ca="1">OFFSET('Français CM2'!F$6,'Profil élève'!$C$18,0)</f>
        <v>#N/A</v>
      </c>
      <c r="G8" s="60" t="e">
        <f ca="1">OFFSET('Français CM2'!G$6,'Profil élève'!$C$18,0)</f>
        <v>#N/A</v>
      </c>
      <c r="H8" s="60" t="e">
        <f ca="1">OFFSET('Français CM2'!H$6,'Profil élève'!$C$18,0)</f>
        <v>#N/A</v>
      </c>
      <c r="I8" s="60" t="e">
        <f ca="1">OFFSET('Français CM2'!I$6,'Profil élève'!$C$18,0)</f>
        <v>#N/A</v>
      </c>
      <c r="J8" s="60" t="e">
        <f ca="1">OFFSET('Français CM2'!J$6,'Profil élève'!$C$18,0)</f>
        <v>#N/A</v>
      </c>
      <c r="K8" s="60" t="e">
        <f ca="1">OFFSET('Français CM2'!K$6,'Profil élève'!$C$18,0)</f>
        <v>#N/A</v>
      </c>
      <c r="L8" s="60" t="e">
        <f ca="1">OFFSET('Français CM2'!L$6,'Profil élève'!$C$18,0)</f>
        <v>#N/A</v>
      </c>
      <c r="M8" s="60" t="e">
        <f ca="1">OFFSET('Français CM2'!M$6,'Profil élève'!$C$18,0)</f>
        <v>#N/A</v>
      </c>
      <c r="N8" s="60" t="e">
        <f ca="1">OFFSET('Français CM2'!N$6,'Profil élève'!$C$18,0)</f>
        <v>#N/A</v>
      </c>
      <c r="O8" s="60" t="e">
        <f ca="1">OFFSET('Français CM2'!O$6,'Profil élève'!$C$18,0)</f>
        <v>#N/A</v>
      </c>
      <c r="P8" s="60" t="e">
        <f ca="1">OFFSET('Français CM2'!P$6,'Profil élève'!$C$18,0)</f>
        <v>#N/A</v>
      </c>
      <c r="Q8" s="60" t="e">
        <f ca="1">OFFSET('Français CM2'!Q$6,'Profil élève'!$C$18,0)</f>
        <v>#N/A</v>
      </c>
      <c r="R8" s="60" t="e">
        <f ca="1">OFFSET('Français CM2'!R$6,'Profil élève'!$C$18,0)</f>
        <v>#N/A</v>
      </c>
      <c r="S8" s="60" t="e">
        <f ca="1">OFFSET('Français CM2'!S$6,'Profil élève'!$C$18,0)</f>
        <v>#N/A</v>
      </c>
      <c r="T8" s="60" t="e">
        <f ca="1">OFFSET('Français CM2'!T$6,'Profil élève'!$C$18,0)</f>
        <v>#N/A</v>
      </c>
      <c r="U8" s="60" t="e">
        <f ca="1">OFFSET('Français CM2'!U$6,'Profil élève'!$C$18,0)</f>
        <v>#N/A</v>
      </c>
      <c r="V8" s="60" t="e">
        <f ca="1">OFFSET('Français CM2'!V$6,'Profil élève'!$C$18,0)</f>
        <v>#N/A</v>
      </c>
      <c r="W8" s="60" t="e">
        <f ca="1">OFFSET('Français CM2'!W$6,'Profil élève'!$C$18,0)</f>
        <v>#N/A</v>
      </c>
      <c r="X8" s="60" t="e">
        <f ca="1">OFFSET('Français CM2'!X$6,'Profil élève'!$C$18,0)</f>
        <v>#N/A</v>
      </c>
      <c r="Y8" s="60" t="e">
        <f ca="1">OFFSET('Français CM2'!Y$6,'Profil élève'!$C$18,0)</f>
        <v>#N/A</v>
      </c>
      <c r="Z8" s="60" t="e">
        <f ca="1">OFFSET('Français CM2'!Z$6,'Profil élève'!$C$18,0)</f>
        <v>#N/A</v>
      </c>
      <c r="AA8" s="60" t="e">
        <f ca="1">OFFSET('Français CM2'!AA$6,'Profil élève'!$C$18,0)</f>
        <v>#N/A</v>
      </c>
      <c r="AB8" s="60" t="e">
        <f ca="1">OFFSET('Français CM2'!AB$6,'Profil élève'!$C$18,0)</f>
        <v>#N/A</v>
      </c>
      <c r="AC8" s="60" t="e">
        <f ca="1">OFFSET('Français CM2'!AC$6,'Profil élève'!$C$18,0)</f>
        <v>#N/A</v>
      </c>
      <c r="AD8" s="60" t="e">
        <f ca="1">OFFSET('Français CM2'!AD$6,'Profil élève'!$C$18,0)</f>
        <v>#N/A</v>
      </c>
      <c r="AE8" s="60" t="e">
        <f ca="1">OFFSET('Français CM2'!AE$6,'Profil élève'!$C$18,0)</f>
        <v>#N/A</v>
      </c>
      <c r="AF8" s="60" t="e">
        <f ca="1">OFFSET('Français CM2'!AF$6,'Profil élève'!$C$18,0)</f>
        <v>#N/A</v>
      </c>
      <c r="AG8" s="60" t="e">
        <f ca="1">OFFSET('Français CM2'!AG$6,'Profil élève'!$C$18,0)</f>
        <v>#N/A</v>
      </c>
      <c r="AH8" s="60" t="e">
        <f ca="1">OFFSET('Français CM2'!AH$6,'Profil élève'!$C$18,0)</f>
        <v>#N/A</v>
      </c>
      <c r="AI8" s="60" t="e">
        <f ca="1">OFFSET('Français CM2'!AI$6,'Profil élève'!$C$18,0)</f>
        <v>#N/A</v>
      </c>
      <c r="AJ8" s="60" t="e">
        <f ca="1">OFFSET('Français CM2'!AJ$6,'Profil élève'!$C$18,0)</f>
        <v>#N/A</v>
      </c>
      <c r="AK8" s="60" t="e">
        <f ca="1">OFFSET('Français CM2'!AK$6,'Profil élève'!$C$18,0)</f>
        <v>#N/A</v>
      </c>
      <c r="AL8" s="60" t="e">
        <f ca="1">OFFSET('Français CM2'!AL$6,'Profil élève'!$C$18,0)</f>
        <v>#N/A</v>
      </c>
      <c r="AM8" s="60" t="e">
        <f ca="1">OFFSET('Français CM2'!AM$6,'Profil élève'!$C$18,0)</f>
        <v>#N/A</v>
      </c>
      <c r="AN8" s="60" t="e">
        <f ca="1">OFFSET('Français CM2'!AN$6,'Profil élève'!$C$18,0)</f>
        <v>#N/A</v>
      </c>
      <c r="AO8" s="60" t="e">
        <f ca="1">OFFSET('Français CM2'!AO$6,'Profil élève'!$C$18,0)</f>
        <v>#N/A</v>
      </c>
      <c r="AP8" s="60" t="e">
        <f ca="1">OFFSET('Français CM2'!AP$6,'Profil élève'!$C$18,0)</f>
        <v>#N/A</v>
      </c>
      <c r="AQ8" s="60" t="e">
        <f ca="1">OFFSET('Français CM2'!AQ$6,'Profil élève'!$C$18,0)</f>
        <v>#N/A</v>
      </c>
      <c r="AR8" s="60" t="e">
        <f ca="1">OFFSET('Français CM2'!AR$6,'Profil élève'!$C$18,0)</f>
        <v>#N/A</v>
      </c>
      <c r="AS8" s="60" t="e">
        <f ca="1">OFFSET('Français CM2'!AS$6,'Profil élève'!$C$18,0)</f>
        <v>#N/A</v>
      </c>
      <c r="AT8" s="60" t="e">
        <f ca="1">OFFSET('Français CM2'!AT$6,'Profil élève'!$C$18,0)</f>
        <v>#N/A</v>
      </c>
      <c r="AU8" s="60" t="e">
        <f ca="1">OFFSET('Français CM2'!AU$6,'Profil élève'!$C$18,0)</f>
        <v>#N/A</v>
      </c>
      <c r="AV8" s="60" t="e">
        <f ca="1">OFFSET('Français CM2'!AV$6,'Profil élève'!$C$18,0)</f>
        <v>#N/A</v>
      </c>
      <c r="AW8" s="60" t="e">
        <f ca="1">OFFSET('Français CM2'!AW$6,'Profil élève'!$C$18,0)</f>
        <v>#N/A</v>
      </c>
      <c r="AX8" s="60" t="e">
        <f ca="1">OFFSET('Français CM2'!AX$6,'Profil élève'!$C$18,0)</f>
        <v>#N/A</v>
      </c>
      <c r="AY8" s="60" t="e">
        <f ca="1">OFFSET('Français CM2'!AY$6,'Profil élève'!$C$18,0)</f>
        <v>#N/A</v>
      </c>
      <c r="AZ8" s="60" t="e">
        <f ca="1">OFFSET('Français CM2'!AZ$6,'Profil élève'!$C$18,0)</f>
        <v>#N/A</v>
      </c>
      <c r="BA8" s="60" t="e">
        <f ca="1">OFFSET('Français CM2'!BA$6,'Profil élève'!$C$18,0)</f>
        <v>#N/A</v>
      </c>
      <c r="BB8" s="60" t="e">
        <f ca="1">OFFSET('Français CM2'!BB$6,'Profil élève'!$C$18,0)</f>
        <v>#N/A</v>
      </c>
      <c r="BC8" s="61" t="e">
        <f ca="1">OFFSET('Français CM2'!BC$6,'Profil élève'!$C$18,0)</f>
        <v>#N/A</v>
      </c>
      <c r="BD8" s="61" t="e">
        <f ca="1">OFFSET('Français CM2'!BD$6,'Profil élève'!$C$18,0)</f>
        <v>#N/A</v>
      </c>
      <c r="BE8" s="62" t="e">
        <f ca="1">OFFSET('Français CM2'!BE$6,'Profil élève'!$C$18,0)</f>
        <v>#N/A</v>
      </c>
      <c r="BF8" s="63" t="e">
        <f ca="1">OFFSET('Français CM2'!BF$6,'Profil élève'!$C$18,0)</f>
        <v>#N/A</v>
      </c>
      <c r="BG8" s="64"/>
      <c r="BH8" s="37"/>
      <c r="BI8" s="37"/>
    </row>
    <row r="9" spans="1:59" ht="25.5" customHeight="1">
      <c r="A9" s="162"/>
      <c r="B9" s="162"/>
      <c r="C9" s="6" t="s">
        <v>63</v>
      </c>
      <c r="D9" s="143" t="e">
        <f ca="1">OFFSET('Français CM2'!BI$6,'Profil élève'!$C$18,0)</f>
        <v>#N/A</v>
      </c>
      <c r="E9" s="143"/>
      <c r="F9" s="143"/>
      <c r="G9" s="143"/>
      <c r="H9" s="143"/>
      <c r="I9" s="143"/>
      <c r="J9" s="143"/>
      <c r="K9" s="143"/>
      <c r="L9" s="143"/>
      <c r="M9" s="143"/>
      <c r="N9" s="143"/>
      <c r="O9" s="143"/>
      <c r="P9" s="143"/>
      <c r="Q9" s="143"/>
      <c r="R9" s="143"/>
      <c r="S9" s="143"/>
      <c r="T9" s="143"/>
      <c r="U9" s="143"/>
      <c r="V9" s="143"/>
      <c r="W9" s="143"/>
      <c r="X9" s="143"/>
      <c r="Y9" s="143"/>
      <c r="Z9" s="143"/>
      <c r="AA9" s="143"/>
      <c r="AB9" s="143" t="e">
        <f ca="1">OFFSET('Français CM2'!BM$6,'Profil élève'!$C$18,0)</f>
        <v>#N/A</v>
      </c>
      <c r="AC9" s="143"/>
      <c r="AD9" s="143"/>
      <c r="AE9" s="143"/>
      <c r="AF9" s="143"/>
      <c r="AG9" s="143"/>
      <c r="AH9" s="143"/>
      <c r="AI9" s="143"/>
      <c r="AJ9" s="143"/>
      <c r="AK9" s="143"/>
      <c r="AL9" s="143"/>
      <c r="AM9" s="143"/>
      <c r="AN9" s="143"/>
      <c r="AO9" s="143"/>
      <c r="AP9" s="143"/>
      <c r="AQ9" s="143"/>
      <c r="AR9" s="143"/>
      <c r="AS9" s="143"/>
      <c r="AT9" s="143"/>
      <c r="AU9" s="143"/>
      <c r="AV9" s="143"/>
      <c r="AW9" s="143" t="e">
        <f ca="1">OFFSET('Français CM2'!BQ$6,'Profil élève'!$C$18,0)</f>
        <v>#N/A</v>
      </c>
      <c r="AX9" s="143"/>
      <c r="AY9" s="143"/>
      <c r="AZ9" s="143"/>
      <c r="BA9" s="143"/>
      <c r="BB9" s="143"/>
      <c r="BC9" s="157"/>
      <c r="BD9" s="157"/>
      <c r="BE9" s="158"/>
      <c r="BF9" s="158"/>
      <c r="BG9" s="41"/>
    </row>
    <row r="10" spans="1:61" ht="25.5" customHeight="1">
      <c r="A10" s="162"/>
      <c r="B10" s="162"/>
      <c r="C10" s="65" t="s">
        <v>64</v>
      </c>
      <c r="D10" s="152" t="e">
        <f ca="1">OFFSET('Profil classe'!D$7,'Profil élève'!$C$18,0)</f>
        <v>#N/A</v>
      </c>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t="e">
        <f ca="1">OFFSET('Profil classe'!E$7,'Profil élève'!$C$18,0)</f>
        <v>#N/A</v>
      </c>
      <c r="AC10" s="152"/>
      <c r="AD10" s="152"/>
      <c r="AE10" s="152"/>
      <c r="AF10" s="152"/>
      <c r="AG10" s="152"/>
      <c r="AH10" s="152"/>
      <c r="AI10" s="152"/>
      <c r="AJ10" s="152"/>
      <c r="AK10" s="152"/>
      <c r="AL10" s="152"/>
      <c r="AM10" s="152"/>
      <c r="AN10" s="152"/>
      <c r="AO10" s="152"/>
      <c r="AP10" s="152"/>
      <c r="AQ10" s="152"/>
      <c r="AR10" s="152"/>
      <c r="AS10" s="152"/>
      <c r="AT10" s="152"/>
      <c r="AU10" s="152"/>
      <c r="AV10" s="152"/>
      <c r="AW10" s="152" t="e">
        <f ca="1">OFFSET('Profil classe'!F$7,'Profil élève'!$C$18,0)</f>
        <v>#N/A</v>
      </c>
      <c r="AX10" s="152"/>
      <c r="AY10" s="152"/>
      <c r="AZ10" s="152"/>
      <c r="BA10" s="152"/>
      <c r="BB10" s="152"/>
      <c r="BC10" s="157"/>
      <c r="BD10" s="157"/>
      <c r="BE10" s="158"/>
      <c r="BF10" s="158"/>
      <c r="BG10" s="41"/>
      <c r="BH10" s="37"/>
      <c r="BI10" s="37"/>
    </row>
    <row r="11" spans="1:61" ht="33" customHeight="1">
      <c r="A11" s="162"/>
      <c r="B11" s="162"/>
      <c r="C11" s="4" t="s">
        <v>65</v>
      </c>
      <c r="D11" s="145" t="e">
        <f ca="1">OFFSET('Profil classe'!G$7,'Profil élève'!$C$18,0)</f>
        <v>#N/A</v>
      </c>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153"/>
      <c r="BD11" s="153"/>
      <c r="BE11" s="154"/>
      <c r="BF11" s="154"/>
      <c r="BG11" s="41"/>
      <c r="BH11" s="37"/>
      <c r="BI11" s="37"/>
    </row>
    <row r="12" spans="1:61" ht="19.5" customHeight="1" hidden="1">
      <c r="A12" s="155" t="s">
        <v>66</v>
      </c>
      <c r="B12" s="155"/>
      <c r="C12" s="156"/>
      <c r="D12" s="119" t="s">
        <v>5</v>
      </c>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20" t="s">
        <v>6</v>
      </c>
      <c r="AC12" s="120"/>
      <c r="AD12" s="120"/>
      <c r="AE12" s="120"/>
      <c r="AF12" s="120"/>
      <c r="AG12" s="120"/>
      <c r="AH12" s="120"/>
      <c r="AI12" s="120"/>
      <c r="AJ12" s="120"/>
      <c r="AK12" s="120"/>
      <c r="AL12" s="120"/>
      <c r="AM12" s="120"/>
      <c r="AN12" s="120"/>
      <c r="AO12" s="120"/>
      <c r="AP12" s="120"/>
      <c r="AQ12" s="120"/>
      <c r="AR12" s="120"/>
      <c r="AS12" s="120"/>
      <c r="AT12" s="120"/>
      <c r="AU12" s="120"/>
      <c r="AV12" s="120"/>
      <c r="AW12" s="121" t="s">
        <v>7</v>
      </c>
      <c r="AX12" s="121"/>
      <c r="AY12" s="121"/>
      <c r="AZ12" s="121"/>
      <c r="BA12" s="121"/>
      <c r="BB12" s="121"/>
      <c r="BC12" s="111" t="s">
        <v>8</v>
      </c>
      <c r="BD12" s="112" t="s">
        <v>9</v>
      </c>
      <c r="BE12" s="113" t="s">
        <v>10</v>
      </c>
      <c r="BF12" s="149" t="s">
        <v>62</v>
      </c>
      <c r="BG12" s="150"/>
      <c r="BH12" s="37"/>
      <c r="BI12" s="37"/>
    </row>
    <row r="13" spans="1:61" s="58" customFormat="1" ht="25.5" customHeight="1" hidden="1">
      <c r="A13" s="155"/>
      <c r="B13" s="155"/>
      <c r="C13" s="156"/>
      <c r="D13" s="55" t="s">
        <v>14</v>
      </c>
      <c r="E13" s="55" t="s">
        <v>15</v>
      </c>
      <c r="F13" s="55" t="s">
        <v>16</v>
      </c>
      <c r="G13" s="55" t="s">
        <v>17</v>
      </c>
      <c r="H13" s="55" t="s">
        <v>18</v>
      </c>
      <c r="I13" s="55" t="s">
        <v>19</v>
      </c>
      <c r="J13" s="55" t="s">
        <v>20</v>
      </c>
      <c r="K13" s="55" t="s">
        <v>21</v>
      </c>
      <c r="L13" s="55" t="s">
        <v>22</v>
      </c>
      <c r="M13" s="55"/>
      <c r="N13" s="55"/>
      <c r="O13" s="55"/>
      <c r="P13" s="55"/>
      <c r="Q13" s="55"/>
      <c r="R13" s="55"/>
      <c r="S13" s="55"/>
      <c r="T13" s="55"/>
      <c r="U13" s="55"/>
      <c r="V13" s="55"/>
      <c r="W13" s="55"/>
      <c r="X13" s="55"/>
      <c r="Y13" s="55"/>
      <c r="Z13" s="55"/>
      <c r="AA13" s="55" t="s">
        <v>23</v>
      </c>
      <c r="AB13" s="56" t="s">
        <v>24</v>
      </c>
      <c r="AC13" s="56" t="s">
        <v>25</v>
      </c>
      <c r="AD13" s="56" t="s">
        <v>26</v>
      </c>
      <c r="AE13" s="56" t="s">
        <v>27</v>
      </c>
      <c r="AF13" s="56" t="s">
        <v>28</v>
      </c>
      <c r="AG13" s="56" t="s">
        <v>29</v>
      </c>
      <c r="AH13" s="56" t="s">
        <v>30</v>
      </c>
      <c r="AI13" s="56"/>
      <c r="AJ13" s="56"/>
      <c r="AK13" s="56"/>
      <c r="AL13" s="56"/>
      <c r="AM13" s="56"/>
      <c r="AN13" s="56"/>
      <c r="AO13" s="56"/>
      <c r="AP13" s="56"/>
      <c r="AQ13" s="56"/>
      <c r="AR13" s="56"/>
      <c r="AS13" s="56"/>
      <c r="AT13" s="56"/>
      <c r="AU13" s="56"/>
      <c r="AV13" s="56" t="s">
        <v>31</v>
      </c>
      <c r="AW13" s="57" t="s">
        <v>32</v>
      </c>
      <c r="AX13" s="57" t="s">
        <v>33</v>
      </c>
      <c r="AY13" s="57" t="s">
        <v>34</v>
      </c>
      <c r="AZ13" s="57" t="s">
        <v>35</v>
      </c>
      <c r="BA13" s="57"/>
      <c r="BB13" s="57" t="s">
        <v>36</v>
      </c>
      <c r="BC13" s="111"/>
      <c r="BD13" s="112"/>
      <c r="BE13" s="113"/>
      <c r="BF13" s="149"/>
      <c r="BG13" s="150"/>
      <c r="BH13" s="59"/>
      <c r="BI13" s="59"/>
    </row>
    <row r="14" spans="1:61" ht="19.5" customHeight="1" hidden="1">
      <c r="A14" s="155"/>
      <c r="B14" s="155"/>
      <c r="C14" s="156"/>
      <c r="D14" s="60" t="e">
        <f ca="1">OFFSET(#REF!,'Profil élève'!$C$18,0)</f>
        <v>#REF!</v>
      </c>
      <c r="E14" s="60" t="e">
        <f ca="1">OFFSET(#REF!,'Profil élève'!$C$18,0)</f>
        <v>#REF!</v>
      </c>
      <c r="F14" s="60" t="e">
        <f ca="1">OFFSET(#REF!,'Profil élève'!$C$18,0)</f>
        <v>#REF!</v>
      </c>
      <c r="G14" s="60" t="e">
        <f ca="1">OFFSET(#REF!,'Profil élève'!$C$18,0)</f>
        <v>#REF!</v>
      </c>
      <c r="H14" s="60" t="e">
        <f ca="1">OFFSET(#REF!,'Profil élève'!$C$18,0)</f>
        <v>#REF!</v>
      </c>
      <c r="I14" s="60" t="e">
        <f ca="1">OFFSET(#REF!,'Profil élève'!$C$18,0)</f>
        <v>#REF!</v>
      </c>
      <c r="J14" s="60" t="e">
        <f ca="1">OFFSET(#REF!,'Profil élève'!$C$18,0)</f>
        <v>#REF!</v>
      </c>
      <c r="K14" s="60" t="e">
        <f ca="1">OFFSET(#REF!,'Profil élève'!$C$18,0)</f>
        <v>#REF!</v>
      </c>
      <c r="L14" s="60" t="e">
        <f ca="1">OFFSET(#REF!,'Profil élève'!$C$18,0)</f>
        <v>#REF!</v>
      </c>
      <c r="M14" s="60"/>
      <c r="N14" s="60"/>
      <c r="O14" s="60"/>
      <c r="P14" s="60"/>
      <c r="Q14" s="60"/>
      <c r="R14" s="60"/>
      <c r="S14" s="60"/>
      <c r="T14" s="60"/>
      <c r="U14" s="60"/>
      <c r="V14" s="60"/>
      <c r="W14" s="60"/>
      <c r="X14" s="60"/>
      <c r="Y14" s="60"/>
      <c r="Z14" s="60"/>
      <c r="AA14" s="60" t="e">
        <f ca="1">OFFSET(#REF!,'Profil élève'!$C$18,0)</f>
        <v>#REF!</v>
      </c>
      <c r="AB14" s="60" t="e">
        <f ca="1">OFFSET(#REF!,'Profil élève'!$C$18,0)</f>
        <v>#REF!</v>
      </c>
      <c r="AC14" s="60" t="e">
        <f ca="1">OFFSET(#REF!,'Profil élève'!$C$18,0)</f>
        <v>#REF!</v>
      </c>
      <c r="AD14" s="60" t="e">
        <f ca="1">OFFSET(#REF!,'Profil élève'!$C$18,0)</f>
        <v>#REF!</v>
      </c>
      <c r="AE14" s="60" t="e">
        <f ca="1">OFFSET(#REF!,'Profil élève'!$C$18,0)</f>
        <v>#REF!</v>
      </c>
      <c r="AF14" s="60" t="e">
        <f ca="1">OFFSET(#REF!,'Profil élève'!$C$18,0)</f>
        <v>#REF!</v>
      </c>
      <c r="AG14" s="60" t="e">
        <f ca="1">OFFSET(#REF!,'Profil élève'!$C$18,0)</f>
        <v>#REF!</v>
      </c>
      <c r="AH14" s="60" t="e">
        <f ca="1">OFFSET(#REF!,'Profil élève'!$C$18,0)</f>
        <v>#REF!</v>
      </c>
      <c r="AI14" s="60"/>
      <c r="AJ14" s="60"/>
      <c r="AK14" s="60"/>
      <c r="AL14" s="60"/>
      <c r="AM14" s="60"/>
      <c r="AN14" s="60"/>
      <c r="AO14" s="60"/>
      <c r="AP14" s="60"/>
      <c r="AQ14" s="60"/>
      <c r="AR14" s="60"/>
      <c r="AS14" s="60"/>
      <c r="AT14" s="60"/>
      <c r="AU14" s="60"/>
      <c r="AV14" s="60" t="e">
        <f ca="1">OFFSET(#REF!,'Profil élève'!$C$18,0)</f>
        <v>#REF!</v>
      </c>
      <c r="AW14" s="60" t="e">
        <f ca="1">OFFSET(#REF!,'Profil élève'!$C$18,0)</f>
        <v>#REF!</v>
      </c>
      <c r="AX14" s="60" t="e">
        <f ca="1">OFFSET(#REF!,'Profil élève'!$C$18,0)</f>
        <v>#REF!</v>
      </c>
      <c r="AY14" s="60" t="e">
        <f ca="1">OFFSET(#REF!,'Profil élève'!$C$18,0)</f>
        <v>#REF!</v>
      </c>
      <c r="AZ14" s="60" t="e">
        <f ca="1">OFFSET(#REF!,'Profil élève'!$C$18,0)</f>
        <v>#REF!</v>
      </c>
      <c r="BA14" s="60"/>
      <c r="BB14" s="60" t="e">
        <f ca="1">OFFSET(#REF!,'Profil élève'!$C$18,0)</f>
        <v>#REF!</v>
      </c>
      <c r="BC14" s="61" t="e">
        <f ca="1">OFFSET(#REF!,'Profil élève'!$C$18,0)</f>
        <v>#REF!</v>
      </c>
      <c r="BD14" s="61" t="e">
        <f ca="1">OFFSET(#REF!,'Profil élève'!$C$18,0)</f>
        <v>#REF!</v>
      </c>
      <c r="BE14" s="62" t="e">
        <f ca="1">OFFSET(#REF!,'Profil élève'!$C$18,0)</f>
        <v>#REF!</v>
      </c>
      <c r="BF14" s="63" t="e">
        <f ca="1">OFFSET(#REF!,'Profil élève'!$C$18,0)</f>
        <v>#REF!</v>
      </c>
      <c r="BG14" s="64"/>
      <c r="BH14" s="37"/>
      <c r="BI14" s="37"/>
    </row>
    <row r="15" spans="1:59" ht="25.5" customHeight="1" hidden="1">
      <c r="A15" s="155"/>
      <c r="B15" s="155"/>
      <c r="C15" s="6" t="s">
        <v>63</v>
      </c>
      <c r="D15" s="143" t="e">
        <f ca="1">OFFSET(#REF!,'Profil élève'!$C$18,0)</f>
        <v>#REF!</v>
      </c>
      <c r="E15" s="143"/>
      <c r="F15" s="143"/>
      <c r="G15" s="143"/>
      <c r="H15" s="143"/>
      <c r="I15" s="143"/>
      <c r="J15" s="143"/>
      <c r="K15" s="143"/>
      <c r="L15" s="143"/>
      <c r="M15" s="143"/>
      <c r="N15" s="143"/>
      <c r="O15" s="143"/>
      <c r="P15" s="143"/>
      <c r="Q15" s="143"/>
      <c r="R15" s="143"/>
      <c r="S15" s="143"/>
      <c r="T15" s="143"/>
      <c r="U15" s="143"/>
      <c r="V15" s="143"/>
      <c r="W15" s="143"/>
      <c r="X15" s="143"/>
      <c r="Y15" s="143"/>
      <c r="Z15" s="143"/>
      <c r="AA15" s="143"/>
      <c r="AB15" s="143" t="e">
        <f ca="1">OFFSET(#REF!,'Profil élève'!$C$18,0)</f>
        <v>#REF!</v>
      </c>
      <c r="AC15" s="143"/>
      <c r="AD15" s="143"/>
      <c r="AE15" s="143"/>
      <c r="AF15" s="143"/>
      <c r="AG15" s="143"/>
      <c r="AH15" s="143"/>
      <c r="AI15" s="143"/>
      <c r="AJ15" s="143"/>
      <c r="AK15" s="143"/>
      <c r="AL15" s="143"/>
      <c r="AM15" s="143"/>
      <c r="AN15" s="143"/>
      <c r="AO15" s="143"/>
      <c r="AP15" s="143"/>
      <c r="AQ15" s="143"/>
      <c r="AR15" s="143"/>
      <c r="AS15" s="143"/>
      <c r="AT15" s="143"/>
      <c r="AU15" s="143"/>
      <c r="AV15" s="143"/>
      <c r="AW15" s="143" t="e">
        <f ca="1">OFFSET(#REF!,'Profil élève'!$C$18,0)</f>
        <v>#REF!</v>
      </c>
      <c r="AX15" s="143"/>
      <c r="AY15" s="143"/>
      <c r="AZ15" s="143"/>
      <c r="BA15" s="143"/>
      <c r="BB15" s="143"/>
      <c r="BC15" s="144" t="s">
        <v>67</v>
      </c>
      <c r="BD15" s="144"/>
      <c r="BE15" s="151" t="s">
        <v>68</v>
      </c>
      <c r="BF15" s="151"/>
      <c r="BG15" s="2"/>
    </row>
    <row r="16" spans="1:59" ht="25.5" customHeight="1" hidden="1">
      <c r="A16" s="155"/>
      <c r="B16" s="155"/>
      <c r="C16" s="65" t="s">
        <v>64</v>
      </c>
      <c r="D16" s="152" t="e">
        <f ca="1">OFFSET('Profil classe'!I$7,'Profil élève'!$C$18,0)</f>
        <v>#N/A</v>
      </c>
      <c r="E16" s="152"/>
      <c r="F16" s="152"/>
      <c r="G16" s="152"/>
      <c r="H16" s="152"/>
      <c r="I16" s="152"/>
      <c r="J16" s="152"/>
      <c r="K16" s="152"/>
      <c r="L16" s="152"/>
      <c r="M16" s="152"/>
      <c r="N16" s="152"/>
      <c r="O16" s="152"/>
      <c r="P16" s="152"/>
      <c r="Q16" s="152"/>
      <c r="R16" s="152"/>
      <c r="S16" s="152"/>
      <c r="T16" s="152"/>
      <c r="U16" s="152"/>
      <c r="V16" s="152"/>
      <c r="W16" s="152"/>
      <c r="X16" s="152"/>
      <c r="Y16" s="152"/>
      <c r="Z16" s="152"/>
      <c r="AA16" s="152"/>
      <c r="AB16" s="152" t="e">
        <f ca="1">OFFSET('Profil classe'!J$7,'Profil élève'!$C$18,0)</f>
        <v>#N/A</v>
      </c>
      <c r="AC16" s="152"/>
      <c r="AD16" s="152"/>
      <c r="AE16" s="152"/>
      <c r="AF16" s="152"/>
      <c r="AG16" s="152"/>
      <c r="AH16" s="152"/>
      <c r="AI16" s="152"/>
      <c r="AJ16" s="152"/>
      <c r="AK16" s="152"/>
      <c r="AL16" s="152"/>
      <c r="AM16" s="152"/>
      <c r="AN16" s="152"/>
      <c r="AO16" s="152"/>
      <c r="AP16" s="152"/>
      <c r="AQ16" s="152"/>
      <c r="AR16" s="152"/>
      <c r="AS16" s="152"/>
      <c r="AT16" s="152"/>
      <c r="AU16" s="152"/>
      <c r="AV16" s="152"/>
      <c r="AW16" s="152" t="e">
        <f ca="1">OFFSET('Profil classe'!K$7,'Profil élève'!$C$18,0)</f>
        <v>#N/A</v>
      </c>
      <c r="AX16" s="152"/>
      <c r="AY16" s="152"/>
      <c r="AZ16" s="152"/>
      <c r="BA16" s="152"/>
      <c r="BB16" s="152"/>
      <c r="BC16" s="144"/>
      <c r="BD16" s="144"/>
      <c r="BE16" s="151"/>
      <c r="BF16" s="151"/>
      <c r="BG16" s="2"/>
    </row>
    <row r="17" spans="1:59" ht="25.5" customHeight="1" hidden="1">
      <c r="A17" s="155"/>
      <c r="B17" s="155"/>
      <c r="C17" s="4" t="s">
        <v>65</v>
      </c>
      <c r="D17" s="145" t="e">
        <f ca="1">OFFSET('Profil classe'!L$7,'Profil élève'!$C$18,0)</f>
        <v>#N/A</v>
      </c>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c r="AV17" s="145"/>
      <c r="AW17" s="145"/>
      <c r="AX17" s="145"/>
      <c r="AY17" s="145"/>
      <c r="AZ17" s="145"/>
      <c r="BA17" s="145"/>
      <c r="BB17" s="145"/>
      <c r="BC17" s="146" t="e">
        <f>AVERAGE(BE8,BE14)</f>
        <v>#N/A</v>
      </c>
      <c r="BD17" s="146"/>
      <c r="BE17" s="147" t="e">
        <f>IF(#REF!="","",IF(#REF!="","",(#REF!-#REF!)*100))</f>
        <v>#REF!</v>
      </c>
      <c r="BF17" s="147"/>
      <c r="BG17" s="2"/>
    </row>
    <row r="18" spans="1:4" s="25" customFormat="1" ht="12.75" customHeight="1" hidden="1">
      <c r="A18" s="66"/>
      <c r="B18" s="67" t="s">
        <v>13</v>
      </c>
      <c r="C18" s="68" t="e">
        <f>MATCH(D4,'Français CM2'!B6:B40,0)-1</f>
        <v>#N/A</v>
      </c>
      <c r="D18" s="69"/>
    </row>
    <row r="19" spans="1:8" s="20" customFormat="1" ht="12.75" customHeight="1" hidden="1">
      <c r="A19" s="70">
        <v>1</v>
      </c>
      <c r="B19" s="13">
        <f>IF('Français CM2'!B6&lt;&gt;"",'Français CM2'!B6,"")</f>
      </c>
      <c r="C19" s="45"/>
      <c r="D19" s="45"/>
      <c r="E19" s="45"/>
      <c r="F19" s="45"/>
      <c r="G19" s="45"/>
      <c r="H19" s="45"/>
    </row>
    <row r="20" spans="1:8" s="20" customFormat="1" ht="12.75" customHeight="1" hidden="1">
      <c r="A20" s="70">
        <v>2</v>
      </c>
      <c r="B20" s="13">
        <f>IF('Français CM2'!B7&lt;&gt;"",'Français CM2'!B7,"")</f>
      </c>
      <c r="C20" s="45"/>
      <c r="D20" s="45"/>
      <c r="E20" s="45"/>
      <c r="F20" s="45"/>
      <c r="G20" s="45"/>
      <c r="H20" s="45"/>
    </row>
    <row r="21" spans="1:8" s="20" customFormat="1" ht="12.75" customHeight="1" hidden="1">
      <c r="A21" s="70">
        <v>3</v>
      </c>
      <c r="B21" s="13">
        <f>IF('Français CM2'!B8&lt;&gt;"",'Français CM2'!B8,"")</f>
      </c>
      <c r="C21" s="45"/>
      <c r="D21" s="45"/>
      <c r="E21" s="45"/>
      <c r="F21" s="45"/>
      <c r="G21" s="45"/>
      <c r="H21" s="45"/>
    </row>
    <row r="22" spans="1:8" s="20" customFormat="1" ht="12.75" customHeight="1" hidden="1">
      <c r="A22" s="70">
        <v>4</v>
      </c>
      <c r="B22" s="13">
        <f>IF('Français CM2'!B9&lt;&gt;"",'Français CM2'!B9,"")</f>
      </c>
      <c r="C22" s="45"/>
      <c r="D22" s="45"/>
      <c r="E22" s="45"/>
      <c r="F22" s="45"/>
      <c r="G22" s="45"/>
      <c r="H22" s="45"/>
    </row>
    <row r="23" spans="1:8" s="20" customFormat="1" ht="12.75" customHeight="1" hidden="1">
      <c r="A23" s="70">
        <v>5</v>
      </c>
      <c r="B23" s="13">
        <f>IF('Français CM2'!B10&lt;&gt;"",'Français CM2'!B10,"")</f>
      </c>
      <c r="C23" s="45"/>
      <c r="D23" s="45"/>
      <c r="E23" s="45"/>
      <c r="F23" s="45"/>
      <c r="G23" s="45"/>
      <c r="H23" s="45"/>
    </row>
    <row r="24" spans="1:8" s="20" customFormat="1" ht="12.75" customHeight="1" hidden="1">
      <c r="A24" s="70">
        <v>6</v>
      </c>
      <c r="B24" s="13">
        <f>IF('Français CM2'!B11&lt;&gt;"",'Français CM2'!B11,"")</f>
      </c>
      <c r="C24" s="45"/>
      <c r="D24" s="45"/>
      <c r="E24" s="45"/>
      <c r="F24" s="45"/>
      <c r="G24" s="45"/>
      <c r="H24" s="45"/>
    </row>
    <row r="25" spans="1:8" s="20" customFormat="1" ht="12.75" customHeight="1" hidden="1">
      <c r="A25" s="70">
        <v>7</v>
      </c>
      <c r="B25" s="13">
        <f>IF('Français CM2'!B12&lt;&gt;"",'Français CM2'!B12,"")</f>
      </c>
      <c r="C25" s="45"/>
      <c r="D25" s="45"/>
      <c r="E25" s="45"/>
      <c r="F25" s="45"/>
      <c r="G25" s="45"/>
      <c r="H25" s="45"/>
    </row>
    <row r="26" spans="1:8" s="20" customFormat="1" ht="12.75" customHeight="1" hidden="1">
      <c r="A26" s="70">
        <v>8</v>
      </c>
      <c r="B26" s="13">
        <f>IF('Français CM2'!B13&lt;&gt;"",'Français CM2'!B13,"")</f>
      </c>
      <c r="C26" s="45"/>
      <c r="D26" s="45"/>
      <c r="E26" s="45"/>
      <c r="F26" s="45"/>
      <c r="G26" s="45"/>
      <c r="H26" s="45"/>
    </row>
    <row r="27" spans="1:8" s="20" customFormat="1" ht="12.75" customHeight="1" hidden="1">
      <c r="A27" s="70">
        <v>9</v>
      </c>
      <c r="B27" s="13">
        <f>IF('Français CM2'!B14&lt;&gt;"",'Français CM2'!B14,"")</f>
      </c>
      <c r="C27" s="45"/>
      <c r="D27" s="45"/>
      <c r="E27" s="45"/>
      <c r="F27" s="45"/>
      <c r="G27" s="45"/>
      <c r="H27" s="45"/>
    </row>
    <row r="28" spans="1:8" s="20" customFormat="1" ht="12.75" customHeight="1" hidden="1">
      <c r="A28" s="70">
        <v>10</v>
      </c>
      <c r="B28" s="13">
        <f>IF('Français CM2'!B15&lt;&gt;"",'Français CM2'!B15,"")</f>
      </c>
      <c r="C28" s="45"/>
      <c r="D28" s="45"/>
      <c r="E28" s="45"/>
      <c r="F28" s="45"/>
      <c r="G28" s="45"/>
      <c r="H28" s="45"/>
    </row>
    <row r="29" spans="1:8" s="20" customFormat="1" ht="12.75" customHeight="1" hidden="1">
      <c r="A29" s="70">
        <v>11</v>
      </c>
      <c r="B29" s="13">
        <f>IF('Français CM2'!B16&lt;&gt;"",'Français CM2'!B16,"")</f>
      </c>
      <c r="C29" s="45"/>
      <c r="D29" s="45"/>
      <c r="E29" s="45"/>
      <c r="F29" s="45"/>
      <c r="G29" s="45"/>
      <c r="H29" s="45"/>
    </row>
    <row r="30" spans="1:8" s="20" customFormat="1" ht="12.75" customHeight="1" hidden="1">
      <c r="A30" s="70">
        <v>12</v>
      </c>
      <c r="B30" s="13">
        <f>IF('Français CM2'!B17&lt;&gt;"",'Français CM2'!B17,"")</f>
      </c>
      <c r="C30" s="45"/>
      <c r="D30" s="45"/>
      <c r="E30" s="45"/>
      <c r="F30" s="45"/>
      <c r="G30" s="45"/>
      <c r="H30" s="45"/>
    </row>
    <row r="31" spans="1:8" s="20" customFormat="1" ht="12.75" customHeight="1" hidden="1">
      <c r="A31" s="70">
        <v>13</v>
      </c>
      <c r="B31" s="13">
        <f>IF('Français CM2'!B18&lt;&gt;"",'Français CM2'!B18,"")</f>
      </c>
      <c r="C31" s="45"/>
      <c r="D31" s="45"/>
      <c r="E31" s="45"/>
      <c r="F31" s="45"/>
      <c r="G31" s="45"/>
      <c r="H31" s="45"/>
    </row>
    <row r="32" spans="1:8" s="20" customFormat="1" ht="12.75" customHeight="1" hidden="1">
      <c r="A32" s="70">
        <v>14</v>
      </c>
      <c r="B32" s="13">
        <f>IF('Français CM2'!B19&lt;&gt;"",'Français CM2'!B19,"")</f>
      </c>
      <c r="C32" s="45"/>
      <c r="D32" s="45"/>
      <c r="E32" s="45"/>
      <c r="F32" s="45"/>
      <c r="G32" s="45"/>
      <c r="H32" s="45"/>
    </row>
    <row r="33" spans="1:8" s="20" customFormat="1" ht="12.75" customHeight="1" hidden="1">
      <c r="A33" s="70">
        <v>15</v>
      </c>
      <c r="B33" s="13">
        <f>IF('Français CM2'!B20&lt;&gt;"",'Français CM2'!B20,"")</f>
      </c>
      <c r="C33" s="45"/>
      <c r="D33" s="45"/>
      <c r="E33" s="45"/>
      <c r="F33" s="45"/>
      <c r="G33" s="45"/>
      <c r="H33" s="45"/>
    </row>
    <row r="34" spans="1:8" s="20" customFormat="1" ht="12.75" customHeight="1" hidden="1">
      <c r="A34" s="70">
        <v>16</v>
      </c>
      <c r="B34" s="13">
        <f>IF('Français CM2'!B21&lt;&gt;"",'Français CM2'!B21,"")</f>
      </c>
      <c r="C34" s="45"/>
      <c r="D34" s="45"/>
      <c r="E34" s="45"/>
      <c r="F34" s="45"/>
      <c r="G34" s="45"/>
      <c r="H34" s="45"/>
    </row>
    <row r="35" spans="1:8" s="20" customFormat="1" ht="12.75" customHeight="1" hidden="1">
      <c r="A35" s="70">
        <v>17</v>
      </c>
      <c r="B35" s="13">
        <f>IF('Français CM2'!B22&lt;&gt;"",'Français CM2'!B22,"")</f>
      </c>
      <c r="C35" s="45"/>
      <c r="D35" s="45"/>
      <c r="E35" s="45"/>
      <c r="F35" s="45"/>
      <c r="G35" s="45"/>
      <c r="H35" s="45"/>
    </row>
    <row r="36" spans="1:8" s="20" customFormat="1" ht="12.75" customHeight="1" hidden="1">
      <c r="A36" s="70">
        <v>18</v>
      </c>
      <c r="B36" s="13">
        <f>IF('Français CM2'!B23&lt;&gt;"",'Français CM2'!B23,"")</f>
      </c>
      <c r="C36" s="45"/>
      <c r="D36" s="45"/>
      <c r="E36" s="45"/>
      <c r="F36" s="45"/>
      <c r="G36" s="45"/>
      <c r="H36" s="45"/>
    </row>
    <row r="37" spans="1:8" s="20" customFormat="1" ht="12.75" customHeight="1" hidden="1">
      <c r="A37" s="70">
        <v>19</v>
      </c>
      <c r="B37" s="13">
        <f>IF('Français CM2'!B24&lt;&gt;"",'Français CM2'!B24,"")</f>
      </c>
      <c r="C37" s="45"/>
      <c r="D37" s="45"/>
      <c r="E37" s="45"/>
      <c r="F37" s="45"/>
      <c r="G37" s="45"/>
      <c r="H37" s="45"/>
    </row>
    <row r="38" spans="1:8" s="20" customFormat="1" ht="12.75" customHeight="1" hidden="1">
      <c r="A38" s="70">
        <v>20</v>
      </c>
      <c r="B38" s="13">
        <f>IF('Français CM2'!B25&lt;&gt;"",'Français CM2'!B25,"")</f>
      </c>
      <c r="C38" s="45"/>
      <c r="D38" s="45"/>
      <c r="E38" s="45"/>
      <c r="F38" s="45"/>
      <c r="G38" s="45"/>
      <c r="H38" s="45"/>
    </row>
    <row r="39" spans="1:8" s="20" customFormat="1" ht="12.75" customHeight="1" hidden="1">
      <c r="A39" s="70">
        <v>21</v>
      </c>
      <c r="B39" s="13">
        <f>IF('Français CM2'!B26&lt;&gt;"",'Français CM2'!B26,"")</f>
      </c>
      <c r="C39" s="45"/>
      <c r="D39" s="45"/>
      <c r="E39" s="45"/>
      <c r="F39" s="45"/>
      <c r="G39" s="45"/>
      <c r="H39" s="45"/>
    </row>
    <row r="40" spans="1:8" s="20" customFormat="1" ht="12.75" customHeight="1" hidden="1">
      <c r="A40" s="70">
        <v>22</v>
      </c>
      <c r="B40" s="13">
        <f>IF('Français CM2'!B27&lt;&gt;"",'Français CM2'!B27,"")</f>
      </c>
      <c r="C40" s="45"/>
      <c r="D40" s="45"/>
      <c r="E40" s="45"/>
      <c r="F40" s="45"/>
      <c r="G40" s="45"/>
      <c r="H40" s="45"/>
    </row>
    <row r="41" spans="1:8" s="20" customFormat="1" ht="12.75" customHeight="1" hidden="1">
      <c r="A41" s="70">
        <v>23</v>
      </c>
      <c r="B41" s="13">
        <f>IF('Français CM2'!B28&lt;&gt;"",'Français CM2'!B28,"")</f>
      </c>
      <c r="C41" s="45"/>
      <c r="D41" s="45"/>
      <c r="E41" s="45"/>
      <c r="F41" s="45"/>
      <c r="G41" s="45"/>
      <c r="H41" s="45"/>
    </row>
    <row r="42" spans="1:8" s="20" customFormat="1" ht="12.75" customHeight="1" hidden="1">
      <c r="A42" s="70">
        <v>24</v>
      </c>
      <c r="B42" s="13">
        <f>IF('Français CM2'!B29&lt;&gt;"",'Français CM2'!B29,"")</f>
      </c>
      <c r="C42" s="45"/>
      <c r="D42" s="45"/>
      <c r="E42" s="45"/>
      <c r="F42" s="45"/>
      <c r="G42" s="45"/>
      <c r="H42" s="45"/>
    </row>
    <row r="43" spans="1:8" s="20" customFormat="1" ht="12.75" customHeight="1" hidden="1">
      <c r="A43" s="70">
        <v>25</v>
      </c>
      <c r="B43" s="13">
        <f>IF('Français CM2'!B30&lt;&gt;"",'Français CM2'!B30,"")</f>
      </c>
      <c r="C43" s="45"/>
      <c r="D43" s="45"/>
      <c r="E43" s="45"/>
      <c r="F43" s="45"/>
      <c r="G43" s="45"/>
      <c r="H43" s="45"/>
    </row>
    <row r="44" spans="1:8" s="20" customFormat="1" ht="12.75" customHeight="1" hidden="1">
      <c r="A44" s="70">
        <v>26</v>
      </c>
      <c r="B44" s="13">
        <f>IF('Français CM2'!B31&lt;&gt;"",'Français CM2'!B31,"")</f>
      </c>
      <c r="C44" s="45"/>
      <c r="D44" s="45"/>
      <c r="E44" s="45"/>
      <c r="F44" s="45"/>
      <c r="G44" s="45"/>
      <c r="H44" s="45"/>
    </row>
    <row r="45" spans="1:8" s="20" customFormat="1" ht="12.75" customHeight="1" hidden="1">
      <c r="A45" s="70">
        <v>27</v>
      </c>
      <c r="B45" s="13">
        <f>IF('Français CM2'!B32&lt;&gt;"",'Français CM2'!B32,"")</f>
      </c>
      <c r="C45" s="45"/>
      <c r="D45" s="45"/>
      <c r="E45" s="45"/>
      <c r="F45" s="45"/>
      <c r="G45" s="45"/>
      <c r="H45" s="45"/>
    </row>
    <row r="46" spans="1:8" s="20" customFormat="1" ht="12.75" customHeight="1" hidden="1">
      <c r="A46" s="70">
        <v>28</v>
      </c>
      <c r="B46" s="13">
        <f>IF('Français CM2'!B33&lt;&gt;"",'Français CM2'!B33,"")</f>
      </c>
      <c r="C46" s="45"/>
      <c r="D46" s="45"/>
      <c r="E46" s="45"/>
      <c r="F46" s="45"/>
      <c r="G46" s="45"/>
      <c r="H46" s="45"/>
    </row>
    <row r="47" spans="1:8" s="20" customFormat="1" ht="12.75" customHeight="1" hidden="1">
      <c r="A47" s="70">
        <v>29</v>
      </c>
      <c r="B47" s="13">
        <f>IF('Français CM2'!B34&lt;&gt;"",'Français CM2'!B34,"")</f>
      </c>
      <c r="C47" s="45"/>
      <c r="D47" s="45"/>
      <c r="E47" s="45"/>
      <c r="F47" s="45"/>
      <c r="G47" s="45"/>
      <c r="H47" s="45"/>
    </row>
    <row r="48" spans="1:8" s="20" customFormat="1" ht="12.75" customHeight="1" hidden="1">
      <c r="A48" s="70">
        <v>30</v>
      </c>
      <c r="B48" s="13">
        <f>IF('Français CM2'!B35&lt;&gt;"",'Français CM2'!B35,"")</f>
      </c>
      <c r="C48" s="45"/>
      <c r="D48" s="45"/>
      <c r="E48" s="45"/>
      <c r="F48" s="45"/>
      <c r="G48" s="45"/>
      <c r="H48" s="45"/>
    </row>
    <row r="49" spans="2:27" ht="12.75" customHeight="1" hidden="1">
      <c r="B49" s="71"/>
      <c r="C49" s="72"/>
      <c r="D49" s="73"/>
      <c r="E49" s="74"/>
      <c r="F49" s="74"/>
      <c r="G49" s="74"/>
      <c r="H49" s="74"/>
      <c r="I49" s="74"/>
      <c r="J49" s="74"/>
      <c r="K49" s="74"/>
      <c r="L49" s="74"/>
      <c r="M49" s="74"/>
      <c r="N49" s="74"/>
      <c r="O49" s="74"/>
      <c r="P49" s="74"/>
      <c r="Q49" s="74"/>
      <c r="R49" s="74"/>
      <c r="S49" s="74"/>
      <c r="T49" s="74"/>
      <c r="U49" s="74"/>
      <c r="V49" s="74"/>
      <c r="W49" s="74"/>
      <c r="X49" s="74"/>
      <c r="Y49" s="74"/>
      <c r="Z49" s="74"/>
      <c r="AA49" s="74"/>
    </row>
    <row r="50" spans="2:27" ht="12.75" customHeight="1" hidden="1">
      <c r="B50" s="75" t="s">
        <v>69</v>
      </c>
      <c r="C50" s="76">
        <f>'Français CM2'!$BF$2</f>
        <v>0.6</v>
      </c>
      <c r="D50" s="73"/>
      <c r="E50" s="77"/>
      <c r="F50" s="77"/>
      <c r="G50" s="77"/>
      <c r="H50" s="77"/>
      <c r="I50" s="77"/>
      <c r="J50" s="77"/>
      <c r="K50" s="77"/>
      <c r="L50" s="77"/>
      <c r="M50" s="77"/>
      <c r="N50" s="77"/>
      <c r="O50" s="77"/>
      <c r="P50" s="77"/>
      <c r="Q50" s="77"/>
      <c r="R50" s="77"/>
      <c r="S50" s="77"/>
      <c r="T50" s="77"/>
      <c r="U50" s="77"/>
      <c r="V50" s="77"/>
      <c r="W50" s="77"/>
      <c r="X50" s="77"/>
      <c r="Y50" s="77"/>
      <c r="Z50" s="77"/>
      <c r="AA50" s="77"/>
    </row>
    <row r="51" spans="2:27" ht="12.75" customHeight="1" hidden="1">
      <c r="B51" s="78" t="s">
        <v>70</v>
      </c>
      <c r="C51" s="79" t="e">
        <f>#REF!</f>
        <v>#REF!</v>
      </c>
      <c r="D51" s="73"/>
      <c r="E51" s="77"/>
      <c r="F51" s="77"/>
      <c r="G51" s="77"/>
      <c r="H51" s="77"/>
      <c r="I51" s="77"/>
      <c r="J51" s="77"/>
      <c r="K51" s="77"/>
      <c r="L51" s="77"/>
      <c r="M51" s="77"/>
      <c r="N51" s="77"/>
      <c r="O51" s="77"/>
      <c r="P51" s="77"/>
      <c r="Q51" s="77"/>
      <c r="R51" s="77"/>
      <c r="S51" s="77"/>
      <c r="T51" s="77"/>
      <c r="U51" s="77"/>
      <c r="V51" s="77"/>
      <c r="W51" s="77"/>
      <c r="X51" s="77"/>
      <c r="Y51" s="77"/>
      <c r="Z51" s="77"/>
      <c r="AA51" s="77"/>
    </row>
    <row r="52" spans="1:59" ht="12.75" customHeight="1" hidden="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148"/>
      <c r="BF52" s="148"/>
      <c r="BG52" s="2"/>
    </row>
    <row r="53" spans="1:59" ht="12.7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148"/>
      <c r="BF53" s="148"/>
      <c r="BG53" s="2"/>
    </row>
    <row r="54" spans="1:59" ht="12.7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148"/>
      <c r="BF54" s="148"/>
      <c r="BG54" s="2"/>
    </row>
    <row r="55" spans="1:59" ht="12.7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148"/>
      <c r="BF55" s="148"/>
      <c r="BG55" s="2"/>
    </row>
    <row r="56" spans="55:58" ht="12.75">
      <c r="BC56" s="81"/>
      <c r="BD56" s="81"/>
      <c r="BE56" s="81"/>
      <c r="BF56" s="81"/>
    </row>
    <row r="57" spans="55:58" ht="12.75">
      <c r="BC57" s="81"/>
      <c r="BD57" s="81"/>
      <c r="BE57" s="81"/>
      <c r="BF57" s="81"/>
    </row>
    <row r="58" spans="55:57" ht="12.75">
      <c r="BC58" s="80"/>
      <c r="BD58" s="80"/>
      <c r="BE58" s="80"/>
    </row>
  </sheetData>
  <sheetProtection/>
  <mergeCells count="55">
    <mergeCell ref="A3:B3"/>
    <mergeCell ref="C3:AG3"/>
    <mergeCell ref="AH3:AV3"/>
    <mergeCell ref="AW3:BB3"/>
    <mergeCell ref="D6:AA6"/>
    <mergeCell ref="AB6:AV6"/>
    <mergeCell ref="AW6:BB6"/>
    <mergeCell ref="D11:BB11"/>
    <mergeCell ref="D9:AA9"/>
    <mergeCell ref="A1:BB1"/>
    <mergeCell ref="A2:B2"/>
    <mergeCell ref="C2:AG2"/>
    <mergeCell ref="AH2:AV2"/>
    <mergeCell ref="AW2:BB2"/>
    <mergeCell ref="BC6:BC7"/>
    <mergeCell ref="BD6:BD7"/>
    <mergeCell ref="BE6:BE7"/>
    <mergeCell ref="BF6:BF7"/>
    <mergeCell ref="BG6:BG7"/>
    <mergeCell ref="A4:C5"/>
    <mergeCell ref="D4:AC5"/>
    <mergeCell ref="AD4:BB5"/>
    <mergeCell ref="A6:B11"/>
    <mergeCell ref="C6:C8"/>
    <mergeCell ref="AB9:AV9"/>
    <mergeCell ref="AW9:BB9"/>
    <mergeCell ref="BC9:BD10"/>
    <mergeCell ref="BE9:BF10"/>
    <mergeCell ref="D10:AA10"/>
    <mergeCell ref="AB10:AV10"/>
    <mergeCell ref="AW10:BB10"/>
    <mergeCell ref="BC11:BD11"/>
    <mergeCell ref="BE11:BF11"/>
    <mergeCell ref="A12:B17"/>
    <mergeCell ref="C12:C14"/>
    <mergeCell ref="D12:AA12"/>
    <mergeCell ref="AB12:AV12"/>
    <mergeCell ref="AW12:BB12"/>
    <mergeCell ref="BC12:BC13"/>
    <mergeCell ref="BD12:BD13"/>
    <mergeCell ref="BE12:BE13"/>
    <mergeCell ref="BF12:BF13"/>
    <mergeCell ref="BG12:BG13"/>
    <mergeCell ref="BE15:BF16"/>
    <mergeCell ref="D16:AA16"/>
    <mergeCell ref="AB16:AV16"/>
    <mergeCell ref="AW16:BB16"/>
    <mergeCell ref="D15:AA15"/>
    <mergeCell ref="AB15:AV15"/>
    <mergeCell ref="AW15:BB15"/>
    <mergeCell ref="BC15:BD16"/>
    <mergeCell ref="D17:BB17"/>
    <mergeCell ref="BC17:BD17"/>
    <mergeCell ref="BE17:BF17"/>
    <mergeCell ref="BE52:BF55"/>
  </mergeCells>
  <conditionalFormatting sqref="D14:BB14 D8:BB8">
    <cfRule type="cellIs" priority="1" dxfId="12" operator="equal" stopIfTrue="1">
      <formula>0</formula>
    </cfRule>
    <cfRule type="cellIs" priority="2" dxfId="9" operator="equal" stopIfTrue="1">
      <formula>1</formula>
    </cfRule>
    <cfRule type="cellIs" priority="3" dxfId="8" operator="equal" stopIfTrue="1">
      <formula>9</formula>
    </cfRule>
  </conditionalFormatting>
  <conditionalFormatting sqref="BF8 BF14">
    <cfRule type="cellIs" priority="4" dxfId="9" operator="equal" stopIfTrue="1">
      <formula>"RAS"</formula>
    </cfRule>
    <cfRule type="cellIs" priority="5" dxfId="8" operator="equal" stopIfTrue="1">
      <formula>"Difficulté"</formula>
    </cfRule>
  </conditionalFormatting>
  <conditionalFormatting sqref="D10:BB10 D16:BB16">
    <cfRule type="cellIs" priority="6" dxfId="7" operator="equal" stopIfTrue="1">
      <formula>"RAS"</formula>
    </cfRule>
    <cfRule type="cellIs" priority="7" dxfId="6" operator="equal" stopIfTrue="1">
      <formula>"Difficulté"</formula>
    </cfRule>
  </conditionalFormatting>
  <conditionalFormatting sqref="D11:BB11 D17:BB17">
    <cfRule type="cellIs" priority="8" dxfId="5" operator="equal" stopIfTrue="1">
      <formula>"OUI"</formula>
    </cfRule>
  </conditionalFormatting>
  <conditionalFormatting sqref="D9:BB9">
    <cfRule type="cellIs" priority="9" dxfId="2" operator="lessThan" stopIfTrue="1">
      <formula>$C$50</formula>
    </cfRule>
    <cfRule type="cellIs" priority="10" dxfId="1" operator="greaterThanOrEqual" stopIfTrue="1">
      <formula>$C$50</formula>
    </cfRule>
  </conditionalFormatting>
  <conditionalFormatting sqref="D15:BB15">
    <cfRule type="cellIs" priority="11" dxfId="2" operator="lessThan" stopIfTrue="1">
      <formula>$C$51</formula>
    </cfRule>
    <cfRule type="cellIs" priority="12" dxfId="1" operator="greaterThanOrEqual" stopIfTrue="1">
      <formula>$C$51</formula>
    </cfRule>
  </conditionalFormatting>
  <conditionalFormatting sqref="BE11:BF11 BE17:BF17">
    <cfRule type="cellIs" priority="13" dxfId="0" operator="lessThan" stopIfTrue="1">
      <formula>0</formula>
    </cfRule>
  </conditionalFormatting>
  <dataValidations count="1">
    <dataValidation errorStyle="warning" type="list" allowBlank="1" showErrorMessage="1" errorTitle="Attention" error="Ce nom ne fait pas partie de la liste" sqref="D4:AC5">
      <formula1>$B$19:$B$48</formula1>
      <formula2>0</formula2>
    </dataValidation>
  </dataValidations>
  <printOptions/>
  <pageMargins left="0.3937007874015748" right="0.5905511811023623" top="0.3937007874015748" bottom="0.3937007874015748" header="0.5118110236220472" footer="0.5118110236220472"/>
  <pageSetup fitToHeight="1" fitToWidth="1" horizontalDpi="300" verticalDpi="300" orientation="landscape" paperSize="9" scale="49" r:id="rId1"/>
  <rowBreaks count="1" manualBreakCount="1">
    <brk id="5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ERIP</dc:creator>
  <cp:keywords/>
  <dc:description/>
  <cp:lastModifiedBy>Jean-François BUTEL</cp:lastModifiedBy>
  <cp:lastPrinted>2015-02-25T17:20:48Z</cp:lastPrinted>
  <dcterms:created xsi:type="dcterms:W3CDTF">2008-03-04T13:38:16Z</dcterms:created>
  <dcterms:modified xsi:type="dcterms:W3CDTF">2015-02-25T17:30:34Z</dcterms:modified>
  <cp:category/>
  <cp:version/>
  <cp:contentType/>
  <cp:contentStatus/>
</cp:coreProperties>
</file>